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LOTA\REPORTING\2021\2021 Portal de Transparencia\"/>
    </mc:Choice>
  </mc:AlternateContent>
  <xr:revisionPtr revIDLastSave="0" documentId="13_ncr:1_{6B963236-C308-4667-AEC9-1D5C76A6D8BB}" xr6:coauthVersionLast="36" xr6:coauthVersionMax="36" xr10:uidLastSave="{00000000-0000-0000-0000-000000000000}"/>
  <bookViews>
    <workbookView xWindow="0" yWindow="0" windowWidth="16000" windowHeight="6680" activeTab="3" xr2:uid="{EAFABD5F-DD4A-4CBA-A764-1744CB8CC5E5}"/>
  </bookViews>
  <sheets>
    <sheet name="Q1_2020" sheetId="2" r:id="rId1"/>
    <sheet name="Q2_2020" sheetId="3" r:id="rId2"/>
    <sheet name="Q3_2020" sheetId="4" r:id="rId3"/>
    <sheet name="Q4_2020" sheetId="5" r:id="rId4"/>
  </sheets>
  <definedNames>
    <definedName name="_xlnm._FilterDatabase" localSheetId="0" hidden="1">Q1_2020!$A$4:$H$495</definedName>
    <definedName name="_xlnm._FilterDatabase" localSheetId="1" hidden="1">Q2_2020!$A$4:$H$303</definedName>
    <definedName name="_xlnm._FilterDatabase" localSheetId="2" hidden="1">Q3_2020!$A$4:$H$439</definedName>
    <definedName name="_xlnm._FilterDatabase" localSheetId="3" hidden="1">Q4_2020!$A$4:$H$613</definedName>
    <definedName name="_xlnm.Print_Area" localSheetId="0">Q1_2020!$A$4:$G$4</definedName>
    <definedName name="_xlnm.Print_Area" localSheetId="1">Q2_2020!#REF!</definedName>
    <definedName name="_xlnm.Print_Area" localSheetId="2">Q3_2020!#REF!</definedName>
    <definedName name="_xlnm.Print_Area" localSheetId="3">Q4_2020!#REF!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3" i="5" l="1"/>
  <c r="G609" i="5"/>
  <c r="G608" i="5"/>
  <c r="G607" i="5"/>
  <c r="G606" i="5"/>
  <c r="G605" i="5"/>
  <c r="G604" i="5"/>
  <c r="G603" i="5"/>
  <c r="G602" i="5"/>
  <c r="G601" i="5"/>
  <c r="G600" i="5"/>
  <c r="G599" i="5"/>
  <c r="G598" i="5"/>
  <c r="G597" i="5"/>
  <c r="G596" i="5"/>
  <c r="G595" i="5"/>
  <c r="G594" i="5"/>
  <c r="G593" i="5"/>
  <c r="G592" i="5"/>
  <c r="G591" i="5"/>
  <c r="G590" i="5"/>
  <c r="G589" i="5"/>
  <c r="G587" i="5"/>
  <c r="G586" i="5"/>
  <c r="G583" i="5"/>
  <c r="G582" i="5"/>
  <c r="G581" i="5"/>
  <c r="G580" i="5"/>
  <c r="G579" i="5"/>
  <c r="G578" i="5"/>
  <c r="G577" i="5"/>
  <c r="G576" i="5"/>
  <c r="G575" i="5"/>
  <c r="G574" i="5"/>
  <c r="G573" i="5"/>
  <c r="G571" i="5"/>
  <c r="G569" i="5"/>
  <c r="G568" i="5"/>
  <c r="G567" i="5"/>
  <c r="G566" i="5"/>
  <c r="G565" i="5"/>
  <c r="G564" i="5"/>
  <c r="G563" i="5"/>
  <c r="G562" i="5"/>
  <c r="G561" i="5"/>
  <c r="G560" i="5"/>
  <c r="G559" i="5"/>
  <c r="G558" i="5"/>
  <c r="G557" i="5"/>
  <c r="G554" i="5"/>
  <c r="G552" i="5"/>
  <c r="G550" i="5"/>
  <c r="G548" i="5"/>
  <c r="G544" i="5"/>
  <c r="G543" i="5"/>
  <c r="G542" i="5"/>
  <c r="G541" i="5"/>
  <c r="G540" i="5"/>
  <c r="G539" i="5"/>
  <c r="G538" i="5"/>
  <c r="G537" i="5"/>
  <c r="G536" i="5"/>
  <c r="G535" i="5"/>
  <c r="G534" i="5"/>
  <c r="G531" i="5"/>
  <c r="G530" i="5"/>
  <c r="G528" i="5"/>
  <c r="G526" i="5"/>
  <c r="G524" i="5"/>
  <c r="G523" i="5"/>
  <c r="G522" i="5"/>
  <c r="G520" i="5"/>
  <c r="G519" i="5"/>
  <c r="G518" i="5"/>
  <c r="G517" i="5"/>
  <c r="G516" i="5"/>
  <c r="G515" i="5"/>
  <c r="G514" i="5"/>
  <c r="G512" i="5"/>
  <c r="G511" i="5"/>
  <c r="G509" i="5"/>
  <c r="G508" i="5"/>
  <c r="G507" i="5"/>
  <c r="G506" i="5"/>
  <c r="G505" i="5"/>
  <c r="G504" i="5"/>
  <c r="G503" i="5"/>
  <c r="G502" i="5"/>
  <c r="G500" i="5"/>
  <c r="G498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8" i="5"/>
  <c r="G466" i="5"/>
  <c r="G465" i="5"/>
  <c r="G463" i="5"/>
  <c r="G462" i="5"/>
  <c r="G461" i="5"/>
  <c r="G458" i="5"/>
  <c r="G456" i="5"/>
  <c r="G455" i="5"/>
  <c r="G454" i="5"/>
  <c r="G453" i="5"/>
  <c r="E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38" i="5"/>
  <c r="G437" i="5"/>
  <c r="G435" i="5"/>
  <c r="G434" i="5"/>
  <c r="G433" i="5"/>
  <c r="G432" i="5"/>
  <c r="G431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398" i="5"/>
  <c r="G397" i="5"/>
  <c r="G394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3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3" i="5"/>
  <c r="G332" i="5"/>
  <c r="G331" i="5"/>
  <c r="G330" i="5"/>
  <c r="G328" i="5"/>
  <c r="G325" i="5"/>
  <c r="G324" i="5"/>
  <c r="G323" i="5"/>
  <c r="G322" i="5"/>
  <c r="G321" i="5"/>
  <c r="G320" i="5"/>
  <c r="G319" i="5"/>
  <c r="G318" i="5"/>
  <c r="G317" i="5"/>
  <c r="G315" i="5"/>
  <c r="G314" i="5"/>
  <c r="G313" i="5"/>
  <c r="G312" i="5"/>
  <c r="G311" i="5"/>
  <c r="G310" i="5"/>
  <c r="G308" i="5"/>
  <c r="G307" i="5"/>
  <c r="G306" i="5"/>
  <c r="G305" i="5"/>
  <c r="G304" i="5"/>
  <c r="G303" i="5"/>
  <c r="G302" i="5"/>
  <c r="G300" i="5"/>
  <c r="G299" i="5"/>
  <c r="G297" i="5"/>
  <c r="G296" i="5"/>
  <c r="G295" i="5"/>
  <c r="G294" i="5"/>
  <c r="G293" i="5"/>
  <c r="G292" i="5"/>
  <c r="G290" i="5"/>
  <c r="G289" i="5"/>
  <c r="G288" i="5"/>
  <c r="G287" i="5"/>
  <c r="G286" i="5"/>
  <c r="G285" i="5"/>
  <c r="G284" i="5"/>
  <c r="G283" i="5"/>
  <c r="G282" i="5"/>
  <c r="G279" i="5"/>
  <c r="G277" i="5"/>
  <c r="G276" i="5"/>
  <c r="G274" i="5"/>
  <c r="G273" i="5"/>
  <c r="G272" i="5"/>
  <c r="G271" i="5"/>
  <c r="G270" i="5"/>
  <c r="G268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8" i="5"/>
  <c r="G207" i="5"/>
  <c r="F206" i="5"/>
  <c r="G206" i="5" s="1"/>
  <c r="G203" i="5"/>
  <c r="G202" i="5"/>
  <c r="G201" i="5"/>
  <c r="G200" i="5"/>
  <c r="G198" i="5"/>
  <c r="G197" i="5"/>
  <c r="G196" i="5"/>
  <c r="G194" i="5"/>
  <c r="G192" i="5"/>
  <c r="G191" i="5"/>
  <c r="G189" i="5"/>
  <c r="G188" i="5"/>
  <c r="G183" i="5"/>
  <c r="G182" i="5"/>
  <c r="G180" i="5"/>
  <c r="G179" i="5"/>
  <c r="G175" i="5"/>
  <c r="G174" i="5"/>
  <c r="G171" i="5"/>
  <c r="G170" i="5"/>
  <c r="G168" i="5"/>
  <c r="G167" i="5"/>
  <c r="G166" i="5"/>
  <c r="G165" i="5"/>
  <c r="G164" i="5"/>
  <c r="G163" i="5"/>
  <c r="G162" i="5"/>
  <c r="G161" i="5"/>
  <c r="G160" i="5"/>
  <c r="G159" i="5"/>
  <c r="G157" i="5"/>
  <c r="G156" i="5"/>
  <c r="G155" i="5"/>
  <c r="G154" i="5"/>
  <c r="G153" i="5"/>
  <c r="G152" i="5"/>
  <c r="G151" i="5"/>
  <c r="G149" i="5"/>
  <c r="G148" i="5"/>
  <c r="G147" i="5"/>
  <c r="G146" i="5"/>
  <c r="G145" i="5"/>
  <c r="G144" i="5"/>
  <c r="G141" i="5"/>
  <c r="G140" i="5"/>
  <c r="G139" i="5"/>
  <c r="G138" i="5"/>
  <c r="G137" i="5"/>
  <c r="G136" i="5"/>
  <c r="F135" i="5"/>
  <c r="G135" i="5" s="1"/>
  <c r="G134" i="5"/>
  <c r="G131" i="5"/>
  <c r="G130" i="5"/>
  <c r="G129" i="5"/>
  <c r="G128" i="5"/>
  <c r="G127" i="5"/>
  <c r="G126" i="5"/>
  <c r="G125" i="5"/>
  <c r="G124" i="5"/>
  <c r="G121" i="5"/>
  <c r="G120" i="5"/>
  <c r="G119" i="5"/>
  <c r="G118" i="5"/>
  <c r="G115" i="5"/>
  <c r="G114" i="5"/>
  <c r="G113" i="5"/>
  <c r="G112" i="5"/>
  <c r="G111" i="5"/>
  <c r="G110" i="5"/>
  <c r="G108" i="5"/>
  <c r="G107" i="5"/>
  <c r="G105" i="5"/>
  <c r="G104" i="5"/>
  <c r="G103" i="5"/>
  <c r="G102" i="5"/>
  <c r="G101" i="5"/>
  <c r="G100" i="5"/>
  <c r="G98" i="5"/>
  <c r="G96" i="5"/>
  <c r="G95" i="5"/>
  <c r="G93" i="5"/>
  <c r="G92" i="5"/>
  <c r="G91" i="5"/>
  <c r="G90" i="5"/>
  <c r="G88" i="5"/>
  <c r="G87" i="5"/>
  <c r="G86" i="5"/>
  <c r="G84" i="5"/>
  <c r="G83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4" i="5"/>
  <c r="G63" i="5"/>
  <c r="G62" i="5"/>
  <c r="G61" i="5"/>
  <c r="G60" i="5"/>
  <c r="G59" i="5"/>
  <c r="G57" i="5"/>
  <c r="G56" i="5"/>
  <c r="G55" i="5"/>
  <c r="G54" i="5"/>
  <c r="G53" i="5"/>
  <c r="G52" i="5"/>
  <c r="G50" i="5"/>
  <c r="G49" i="5"/>
  <c r="G48" i="5"/>
  <c r="G47" i="5"/>
  <c r="G46" i="5"/>
  <c r="G45" i="5"/>
  <c r="G44" i="5"/>
  <c r="G43" i="5"/>
  <c r="G42" i="5"/>
  <c r="G41" i="5"/>
  <c r="G40" i="5"/>
  <c r="G39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0" i="5"/>
  <c r="G9" i="5"/>
  <c r="G6" i="5"/>
  <c r="G5" i="5"/>
  <c r="G439" i="4"/>
  <c r="G438" i="4"/>
  <c r="G437" i="4"/>
  <c r="G436" i="4"/>
  <c r="G435" i="4"/>
  <c r="G433" i="4"/>
  <c r="G432" i="4"/>
  <c r="G431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F411" i="4"/>
  <c r="G411" i="4" s="1"/>
  <c r="G410" i="4"/>
  <c r="G409" i="4"/>
  <c r="G408" i="4"/>
  <c r="G407" i="4"/>
  <c r="G406" i="4"/>
  <c r="G405" i="4"/>
  <c r="G404" i="4"/>
  <c r="G403" i="4"/>
  <c r="G401" i="4"/>
  <c r="G400" i="4"/>
  <c r="G399" i="4"/>
  <c r="G398" i="4"/>
  <c r="F397" i="4"/>
  <c r="G397" i="4" s="1"/>
  <c r="G393" i="4"/>
  <c r="G392" i="4"/>
  <c r="G391" i="4"/>
  <c r="G390" i="4"/>
  <c r="G389" i="4"/>
  <c r="G388" i="4"/>
  <c r="G387" i="4"/>
  <c r="F386" i="4"/>
  <c r="G386" i="4" s="1"/>
  <c r="G385" i="4"/>
  <c r="G384" i="4"/>
  <c r="G383" i="4"/>
  <c r="G382" i="4"/>
  <c r="F381" i="4"/>
  <c r="G381" i="4" s="1"/>
  <c r="G380" i="4"/>
  <c r="G379" i="4"/>
  <c r="G378" i="4"/>
  <c r="G377" i="4"/>
  <c r="G376" i="4"/>
  <c r="G375" i="4"/>
  <c r="G374" i="4"/>
  <c r="G373" i="4"/>
  <c r="G372" i="4"/>
  <c r="G371" i="4"/>
  <c r="G370" i="4"/>
  <c r="G369" i="4"/>
  <c r="G367" i="4"/>
  <c r="G366" i="4"/>
  <c r="G365" i="4"/>
  <c r="G363" i="4"/>
  <c r="G362" i="4"/>
  <c r="G361" i="4"/>
  <c r="G360" i="4"/>
  <c r="G359" i="4"/>
  <c r="G358" i="4"/>
  <c r="G357" i="4"/>
  <c r="G356" i="4"/>
  <c r="G355" i="4"/>
  <c r="G352" i="4"/>
  <c r="G351" i="4"/>
  <c r="G350" i="4"/>
  <c r="G349" i="4"/>
  <c r="G348" i="4"/>
  <c r="G347" i="4"/>
  <c r="G346" i="4"/>
  <c r="G345" i="4"/>
  <c r="G344" i="4"/>
  <c r="G342" i="4"/>
  <c r="G341" i="4"/>
  <c r="G340" i="4"/>
  <c r="G339" i="4"/>
  <c r="G337" i="4"/>
  <c r="G336" i="4"/>
  <c r="G335" i="4"/>
  <c r="G334" i="4"/>
  <c r="G333" i="4"/>
  <c r="G332" i="4"/>
  <c r="G331" i="4"/>
  <c r="G330" i="4"/>
  <c r="G328" i="4"/>
  <c r="G327" i="4"/>
  <c r="G326" i="4"/>
  <c r="G325" i="4"/>
  <c r="G324" i="4"/>
  <c r="G323" i="4"/>
  <c r="G322" i="4"/>
  <c r="G320" i="4"/>
  <c r="G319" i="4"/>
  <c r="G318" i="4"/>
  <c r="G317" i="4"/>
  <c r="G316" i="4"/>
  <c r="G315" i="4"/>
  <c r="G314" i="4"/>
  <c r="G313" i="4"/>
  <c r="G312" i="4"/>
  <c r="F310" i="4"/>
  <c r="G310" i="4" s="1"/>
  <c r="G309" i="4"/>
  <c r="G307" i="4"/>
  <c r="G306" i="4"/>
  <c r="G305" i="4"/>
  <c r="G304" i="4"/>
  <c r="G303" i="4"/>
  <c r="G299" i="4"/>
  <c r="G298" i="4"/>
  <c r="G297" i="4"/>
  <c r="G296" i="4"/>
  <c r="G295" i="4"/>
  <c r="G294" i="4"/>
  <c r="G293" i="4"/>
  <c r="G292" i="4"/>
  <c r="F291" i="4"/>
  <c r="G291" i="4" s="1"/>
  <c r="G290" i="4"/>
  <c r="G289" i="4"/>
  <c r="G288" i="4"/>
  <c r="G282" i="4"/>
  <c r="G279" i="4"/>
  <c r="G277" i="4"/>
  <c r="G276" i="4"/>
  <c r="G275" i="4"/>
  <c r="G274" i="4"/>
  <c r="G269" i="4"/>
  <c r="G266" i="4"/>
  <c r="G265" i="4"/>
  <c r="G264" i="4"/>
  <c r="G262" i="4"/>
  <c r="G261" i="4"/>
  <c r="G260" i="4"/>
  <c r="G258" i="4"/>
  <c r="G257" i="4"/>
  <c r="G256" i="4"/>
  <c r="G254" i="4"/>
  <c r="G253" i="4"/>
  <c r="G252" i="4"/>
  <c r="G251" i="4"/>
  <c r="G250" i="4"/>
  <c r="G248" i="4"/>
  <c r="G246" i="4"/>
  <c r="G245" i="4"/>
  <c r="G244" i="4"/>
  <c r="G242" i="4"/>
  <c r="G239" i="4"/>
  <c r="G238" i="4"/>
  <c r="G237" i="4"/>
  <c r="G236" i="4"/>
  <c r="G234" i="4"/>
  <c r="G231" i="4"/>
  <c r="G230" i="4"/>
  <c r="G229" i="4"/>
  <c r="G228" i="4"/>
  <c r="G227" i="4"/>
  <c r="G226" i="4"/>
  <c r="G224" i="4"/>
  <c r="G222" i="4"/>
  <c r="G220" i="4"/>
  <c r="G217" i="4"/>
  <c r="G216" i="4"/>
  <c r="G215" i="4"/>
  <c r="G214" i="4"/>
  <c r="G212" i="4"/>
  <c r="G209" i="4"/>
  <c r="G208" i="4"/>
  <c r="G207" i="4"/>
  <c r="G206" i="4"/>
  <c r="G205" i="4"/>
  <c r="G204" i="4"/>
  <c r="G203" i="4"/>
  <c r="G202" i="4"/>
  <c r="G201" i="4"/>
  <c r="G200" i="4"/>
  <c r="G199" i="4"/>
  <c r="G197" i="4"/>
  <c r="G196" i="4"/>
  <c r="G195" i="4"/>
  <c r="G194" i="4"/>
  <c r="G192" i="4"/>
  <c r="G191" i="4"/>
  <c r="F190" i="4"/>
  <c r="E190" i="4"/>
  <c r="G188" i="4"/>
  <c r="E187" i="4"/>
  <c r="G186" i="4"/>
  <c r="G185" i="4"/>
  <c r="G184" i="4"/>
  <c r="G183" i="4"/>
  <c r="G182" i="4"/>
  <c r="G181" i="4"/>
  <c r="G179" i="4"/>
  <c r="G178" i="4"/>
  <c r="G177" i="4"/>
  <c r="G176" i="4"/>
  <c r="G175" i="4"/>
  <c r="G174" i="4"/>
  <c r="G173" i="4"/>
  <c r="G172" i="4"/>
  <c r="G170" i="4"/>
  <c r="G169" i="4"/>
  <c r="G168" i="4"/>
  <c r="G167" i="4"/>
  <c r="G166" i="4"/>
  <c r="G161" i="4"/>
  <c r="G160" i="4"/>
  <c r="G159" i="4"/>
  <c r="G158" i="4"/>
  <c r="G157" i="4"/>
  <c r="G156" i="4"/>
  <c r="G153" i="4"/>
  <c r="G150" i="4"/>
  <c r="G149" i="4"/>
  <c r="G147" i="4"/>
  <c r="G146" i="4"/>
  <c r="G145" i="4"/>
  <c r="G144" i="4"/>
  <c r="G143" i="4"/>
  <c r="G142" i="4"/>
  <c r="G141" i="4"/>
  <c r="G140" i="4"/>
  <c r="G139" i="4"/>
  <c r="G138" i="4"/>
  <c r="G135" i="4"/>
  <c r="G134" i="4"/>
  <c r="G132" i="4"/>
  <c r="G131" i="4"/>
  <c r="G130" i="4"/>
  <c r="G129" i="4"/>
  <c r="G128" i="4"/>
  <c r="G127" i="4"/>
  <c r="G126" i="4"/>
  <c r="G124" i="4"/>
  <c r="G123" i="4"/>
  <c r="G122" i="4"/>
  <c r="G118" i="4"/>
  <c r="G117" i="4"/>
  <c r="G111" i="4"/>
  <c r="G110" i="4"/>
  <c r="G106" i="4"/>
  <c r="G105" i="4"/>
  <c r="G104" i="4"/>
  <c r="G103" i="4"/>
  <c r="G102" i="4"/>
  <c r="G100" i="4"/>
  <c r="G99" i="4"/>
  <c r="G97" i="4"/>
  <c r="G96" i="4"/>
  <c r="G95" i="4"/>
  <c r="G93" i="4"/>
  <c r="G92" i="4"/>
  <c r="G90" i="4"/>
  <c r="G87" i="4"/>
  <c r="G86" i="4"/>
  <c r="G85" i="4"/>
  <c r="G84" i="4"/>
  <c r="G83" i="4"/>
  <c r="G82" i="4"/>
  <c r="G81" i="4"/>
  <c r="G80" i="4"/>
  <c r="G78" i="4"/>
  <c r="G77" i="4"/>
  <c r="G76" i="4"/>
  <c r="G75" i="4"/>
  <c r="G74" i="4"/>
  <c r="G73" i="4"/>
  <c r="G69" i="4"/>
  <c r="G66" i="4"/>
  <c r="G65" i="4"/>
  <c r="G63" i="4"/>
  <c r="G61" i="4"/>
  <c r="G60" i="4"/>
  <c r="G59" i="4"/>
  <c r="F58" i="4"/>
  <c r="G58" i="4" s="1"/>
  <c r="G57" i="4"/>
  <c r="G56" i="4"/>
  <c r="G55" i="4"/>
  <c r="G54" i="4"/>
  <c r="G53" i="4"/>
  <c r="G49" i="4"/>
  <c r="G48" i="4"/>
  <c r="G47" i="4"/>
  <c r="G46" i="4"/>
  <c r="G45" i="4"/>
  <c r="G43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5" i="4"/>
  <c r="G24" i="4"/>
  <c r="G23" i="4"/>
  <c r="G22" i="4"/>
  <c r="G21" i="4"/>
  <c r="G19" i="4"/>
  <c r="G17" i="4"/>
  <c r="G16" i="4"/>
  <c r="G10" i="4"/>
  <c r="G9" i="4"/>
  <c r="G5" i="4"/>
  <c r="G303" i="3"/>
  <c r="G301" i="3"/>
  <c r="G300" i="3"/>
  <c r="G299" i="3"/>
  <c r="G297" i="3"/>
  <c r="G294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6" i="3"/>
  <c r="G275" i="3"/>
  <c r="G274" i="3"/>
  <c r="G272" i="3"/>
  <c r="G271" i="3"/>
  <c r="G270" i="3"/>
  <c r="G268" i="3"/>
  <c r="G267" i="3"/>
  <c r="G266" i="3"/>
  <c r="G265" i="3"/>
  <c r="G263" i="3"/>
  <c r="G262" i="3"/>
  <c r="G261" i="3"/>
  <c r="G258" i="3"/>
  <c r="G257" i="3"/>
  <c r="G256" i="3"/>
  <c r="G254" i="3"/>
  <c r="G253" i="3"/>
  <c r="G252" i="3"/>
  <c r="G251" i="3"/>
  <c r="G250" i="3"/>
  <c r="G247" i="3"/>
  <c r="G246" i="3"/>
  <c r="G245" i="3"/>
  <c r="G243" i="3"/>
  <c r="G242" i="3"/>
  <c r="G241" i="3"/>
  <c r="G240" i="3"/>
  <c r="G239" i="3"/>
  <c r="G238" i="3"/>
  <c r="G237" i="3"/>
  <c r="G236" i="3"/>
  <c r="G234" i="3"/>
  <c r="G233" i="3"/>
  <c r="G232" i="3"/>
  <c r="G231" i="3"/>
  <c r="G230" i="3"/>
  <c r="G229" i="3"/>
  <c r="G227" i="3"/>
  <c r="G225" i="3"/>
  <c r="G224" i="3"/>
  <c r="G223" i="3"/>
  <c r="G222" i="3"/>
  <c r="G221" i="3"/>
  <c r="G220" i="3"/>
  <c r="G219" i="3"/>
  <c r="G218" i="3"/>
  <c r="G217" i="3"/>
  <c r="G214" i="3"/>
  <c r="G213" i="3"/>
  <c r="G212" i="3"/>
  <c r="G210" i="3"/>
  <c r="G209" i="3"/>
  <c r="G207" i="3"/>
  <c r="G206" i="3"/>
  <c r="G205" i="3"/>
  <c r="G204" i="3"/>
  <c r="G199" i="3"/>
  <c r="G198" i="3"/>
  <c r="G196" i="3"/>
  <c r="G195" i="3"/>
  <c r="G194" i="3"/>
  <c r="G193" i="3"/>
  <c r="G192" i="3"/>
  <c r="G190" i="3"/>
  <c r="G189" i="3"/>
  <c r="G188" i="3"/>
  <c r="G187" i="3"/>
  <c r="G185" i="3"/>
  <c r="G184" i="3"/>
  <c r="G174" i="3"/>
  <c r="G173" i="3"/>
  <c r="G172" i="3"/>
  <c r="G170" i="3"/>
  <c r="G169" i="3"/>
  <c r="G167" i="3"/>
  <c r="G166" i="3"/>
  <c r="G165" i="3"/>
  <c r="G164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29" i="3"/>
  <c r="G128" i="3"/>
  <c r="G127" i="3"/>
  <c r="G126" i="3"/>
  <c r="G125" i="3"/>
  <c r="G124" i="3"/>
  <c r="G122" i="3"/>
  <c r="G121" i="3"/>
  <c r="G120" i="3"/>
  <c r="G119" i="3"/>
  <c r="G118" i="3"/>
  <c r="G117" i="3"/>
  <c r="G116" i="3"/>
  <c r="G115" i="3"/>
  <c r="G114" i="3"/>
  <c r="G113" i="3"/>
  <c r="G112" i="3"/>
  <c r="G109" i="3"/>
  <c r="G108" i="3"/>
  <c r="G107" i="3"/>
  <c r="G106" i="3"/>
  <c r="G105" i="3"/>
  <c r="G104" i="3"/>
  <c r="G101" i="3"/>
  <c r="G99" i="3"/>
  <c r="G98" i="3"/>
  <c r="G97" i="3"/>
  <c r="G95" i="3"/>
  <c r="G94" i="3"/>
  <c r="G87" i="3"/>
  <c r="G86" i="3"/>
  <c r="G82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5" i="3"/>
  <c r="G64" i="3"/>
  <c r="G63" i="3"/>
  <c r="G62" i="3"/>
  <c r="G61" i="3"/>
  <c r="G60" i="3"/>
  <c r="G57" i="3"/>
  <c r="G52" i="3"/>
  <c r="G51" i="3"/>
  <c r="G50" i="3"/>
  <c r="G49" i="3"/>
  <c r="G48" i="3"/>
  <c r="G47" i="3"/>
  <c r="G46" i="3"/>
  <c r="G45" i="3"/>
  <c r="G44" i="3"/>
  <c r="G42" i="3"/>
  <c r="G41" i="3"/>
  <c r="G40" i="3"/>
  <c r="G39" i="3"/>
  <c r="G38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2" i="3"/>
  <c r="G21" i="3"/>
  <c r="G19" i="3"/>
  <c r="G18" i="3"/>
  <c r="F10" i="3"/>
  <c r="G10" i="3" s="1"/>
  <c r="G8" i="3"/>
  <c r="G7" i="3"/>
  <c r="G495" i="2"/>
  <c r="G494" i="2"/>
  <c r="G493" i="2"/>
  <c r="G491" i="2"/>
  <c r="G490" i="2"/>
  <c r="G488" i="2"/>
  <c r="G487" i="2"/>
  <c r="G486" i="2"/>
  <c r="G484" i="2"/>
  <c r="G483" i="2"/>
  <c r="G482" i="2"/>
  <c r="G481" i="2"/>
  <c r="G480" i="2"/>
  <c r="G478" i="2"/>
  <c r="G474" i="2"/>
  <c r="G473" i="2"/>
  <c r="G472" i="2"/>
  <c r="G471" i="2"/>
  <c r="G470" i="2"/>
  <c r="G467" i="2"/>
  <c r="G466" i="2"/>
  <c r="G464" i="2"/>
  <c r="G463" i="2"/>
  <c r="G462" i="2"/>
  <c r="G461" i="2"/>
  <c r="G460" i="2"/>
  <c r="G459" i="2"/>
  <c r="G458" i="2"/>
  <c r="G456" i="2"/>
  <c r="G455" i="2"/>
  <c r="G453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3" i="2"/>
  <c r="G432" i="2"/>
  <c r="G429" i="2"/>
  <c r="G426" i="2"/>
  <c r="G424" i="2"/>
  <c r="G423" i="2"/>
  <c r="G422" i="2"/>
  <c r="G421" i="2"/>
  <c r="G419" i="2"/>
  <c r="G418" i="2"/>
  <c r="G417" i="2"/>
  <c r="G416" i="2"/>
  <c r="G415" i="2"/>
  <c r="G414" i="2"/>
  <c r="G413" i="2"/>
  <c r="G411" i="2"/>
  <c r="G409" i="2"/>
  <c r="G408" i="2"/>
  <c r="G407" i="2"/>
  <c r="G406" i="2"/>
  <c r="G404" i="2"/>
  <c r="G403" i="2"/>
  <c r="G401" i="2"/>
  <c r="G396" i="2"/>
  <c r="G395" i="2"/>
  <c r="G394" i="2"/>
  <c r="G391" i="2"/>
  <c r="G386" i="2"/>
  <c r="G385" i="2"/>
  <c r="G384" i="2"/>
  <c r="G383" i="2"/>
  <c r="G381" i="2"/>
  <c r="G380" i="2"/>
  <c r="G379" i="2"/>
  <c r="G378" i="2"/>
  <c r="G376" i="2"/>
  <c r="G375" i="2"/>
  <c r="G374" i="2"/>
  <c r="G370" i="2"/>
  <c r="G369" i="2"/>
  <c r="G367" i="2"/>
  <c r="G366" i="2"/>
  <c r="G360" i="2"/>
  <c r="G359" i="2"/>
  <c r="G358" i="2"/>
  <c r="G357" i="2"/>
  <c r="G356" i="2"/>
  <c r="G352" i="2"/>
  <c r="G351" i="2"/>
  <c r="G346" i="2"/>
  <c r="G340" i="2"/>
  <c r="G339" i="2"/>
  <c r="G337" i="2"/>
  <c r="G335" i="2"/>
  <c r="G334" i="2"/>
  <c r="G329" i="2"/>
  <c r="G328" i="2"/>
  <c r="G327" i="2"/>
  <c r="G325" i="2"/>
  <c r="G324" i="2"/>
  <c r="G322" i="2"/>
  <c r="G321" i="2"/>
  <c r="G320" i="2"/>
  <c r="G319" i="2"/>
  <c r="G316" i="2"/>
  <c r="G315" i="2"/>
  <c r="G313" i="2"/>
  <c r="G312" i="2"/>
  <c r="G310" i="2"/>
  <c r="G308" i="2"/>
  <c r="G307" i="2"/>
  <c r="G303" i="2"/>
  <c r="G297" i="2"/>
  <c r="G296" i="2"/>
  <c r="G292" i="2"/>
  <c r="G287" i="2"/>
  <c r="G286" i="2"/>
  <c r="G284" i="2"/>
  <c r="G282" i="2"/>
  <c r="G273" i="2"/>
  <c r="G272" i="2"/>
  <c r="G270" i="2"/>
  <c r="G268" i="2"/>
  <c r="G267" i="2"/>
  <c r="G266" i="2"/>
  <c r="G263" i="2"/>
  <c r="G259" i="2"/>
  <c r="G255" i="2"/>
  <c r="G254" i="2"/>
  <c r="G253" i="2"/>
  <c r="G252" i="2"/>
  <c r="G248" i="2"/>
  <c r="G247" i="2"/>
  <c r="G237" i="2"/>
  <c r="G236" i="2"/>
  <c r="G235" i="2"/>
  <c r="G234" i="2"/>
  <c r="G233" i="2"/>
  <c r="G232" i="2"/>
  <c r="G231" i="2"/>
  <c r="G226" i="2"/>
  <c r="F225" i="2"/>
  <c r="G224" i="2"/>
  <c r="G222" i="2"/>
  <c r="G221" i="2"/>
  <c r="G220" i="2"/>
  <c r="G215" i="2"/>
  <c r="G210" i="2"/>
  <c r="G209" i="2"/>
  <c r="G207" i="2"/>
  <c r="G205" i="2"/>
  <c r="G204" i="2"/>
  <c r="G202" i="2"/>
  <c r="G196" i="2"/>
  <c r="G195" i="2"/>
  <c r="G194" i="2"/>
  <c r="G193" i="2"/>
  <c r="G192" i="2"/>
  <c r="G189" i="2"/>
  <c r="G188" i="2"/>
  <c r="G180" i="2"/>
  <c r="G172" i="2"/>
  <c r="G171" i="2"/>
  <c r="G167" i="2"/>
  <c r="G163" i="2"/>
  <c r="G156" i="2"/>
  <c r="G146" i="2"/>
  <c r="G145" i="2"/>
  <c r="G136" i="2"/>
  <c r="G129" i="2"/>
  <c r="G124" i="2"/>
  <c r="G123" i="2"/>
  <c r="G122" i="2"/>
  <c r="G121" i="2"/>
  <c r="G118" i="2"/>
  <c r="G111" i="2"/>
  <c r="G107" i="2"/>
  <c r="G91" i="2"/>
  <c r="G87" i="2"/>
  <c r="G85" i="2"/>
  <c r="G80" i="2"/>
  <c r="G77" i="2"/>
  <c r="G69" i="2"/>
  <c r="G68" i="2"/>
  <c r="G40" i="2"/>
  <c r="E32" i="2"/>
  <c r="E31" i="2"/>
  <c r="G18" i="2"/>
  <c r="G7" i="2"/>
  <c r="G6" i="2"/>
  <c r="G5" i="2"/>
  <c r="G190" i="4" l="1"/>
  <c r="G225" i="2"/>
</calcChain>
</file>

<file path=xl/sharedStrings.xml><?xml version="1.0" encoding="utf-8"?>
<sst xmlns="http://schemas.openxmlformats.org/spreadsheetml/2006/main" count="6879" uniqueCount="2537">
  <si>
    <t>Empresa / Persona</t>
  </si>
  <si>
    <t>Concepto</t>
  </si>
  <si>
    <t>Importe Neto</t>
  </si>
  <si>
    <t>IVA</t>
  </si>
  <si>
    <t>Total</t>
  </si>
  <si>
    <t>Tipo Gasto</t>
  </si>
  <si>
    <t>Bio-Logic SAS</t>
  </si>
  <si>
    <t>Material de Laboratorio</t>
  </si>
  <si>
    <t>Gastos de I+D</t>
  </si>
  <si>
    <t>2020000024</t>
  </si>
  <si>
    <t>Fumatech BWT</t>
  </si>
  <si>
    <t>AIM Italy srl</t>
  </si>
  <si>
    <t>Inscripción PHC, Congreso: ICCC  2020, Rimini 04-11/07/2020</t>
  </si>
  <si>
    <t>Viajes y Dietas</t>
  </si>
  <si>
    <t>Tracer Tecnologias Analiticas S.L.</t>
  </si>
  <si>
    <t>020013</t>
  </si>
  <si>
    <t>Mecanizados Villarejo, S.L.</t>
  </si>
  <si>
    <t>OAD0000019410</t>
  </si>
  <si>
    <t>Elsevier B.V.</t>
  </si>
  <si>
    <t>Publicaciones (OpenAccess Pii Code: S2405829719310463) Abono ECR-927160</t>
  </si>
  <si>
    <t>Publicaciones</t>
  </si>
  <si>
    <t>ECR-927160</t>
  </si>
  <si>
    <t>Publicaciones (OpenAccess Pii Code: S2405829719310463) Fra.OAD0000019410</t>
  </si>
  <si>
    <t>OAD0000029299</t>
  </si>
  <si>
    <t>Publicaciones (OpenAccess Pii Code: S1364-0321)</t>
  </si>
  <si>
    <t>FV2000357</t>
  </si>
  <si>
    <t>Serviquimia, S.L.</t>
  </si>
  <si>
    <t xml:space="preserve">Material de Laboratorio </t>
  </si>
  <si>
    <t>8250015955</t>
  </si>
  <si>
    <t>Merck Life Science, S.L.U. (Antes Sigma Aldrich Química, S.L</t>
  </si>
  <si>
    <t>Material de Laboratorio (Abono nº 8250040198)</t>
  </si>
  <si>
    <t>8250040199</t>
  </si>
  <si>
    <t>Material de Laboratorio (Abono nº 8250074099</t>
  </si>
  <si>
    <t>8250040198</t>
  </si>
  <si>
    <t>Material de Laboratorio (Fra. 8250015955)</t>
  </si>
  <si>
    <t>8250074099</t>
  </si>
  <si>
    <t>Material de Laboratorio (Fra. 8250040199)</t>
  </si>
  <si>
    <t>8250047342</t>
  </si>
  <si>
    <t>Material de Laboratorio (Abono 8250013472)</t>
  </si>
  <si>
    <t>Universidad Zaragoza</t>
  </si>
  <si>
    <t>Equipamiento  (Autoclave)</t>
  </si>
  <si>
    <t>Equipamiento inventariable</t>
  </si>
  <si>
    <t>2020000000000031</t>
  </si>
  <si>
    <t>2020000000000030</t>
  </si>
  <si>
    <t>Abelló Linde, S.A.</t>
  </si>
  <si>
    <t>Fungible gases</t>
  </si>
  <si>
    <t>Gastos de I+D Gases</t>
  </si>
  <si>
    <t>3938537</t>
  </si>
  <si>
    <t>Fungible gases (Abono 5125346)</t>
  </si>
  <si>
    <t>3965403</t>
  </si>
  <si>
    <t>5125346</t>
  </si>
  <si>
    <t>Fungible gases (Fra. 3938537)</t>
  </si>
  <si>
    <t>Nippon Gases España, S.L.U. (Praxair)</t>
  </si>
  <si>
    <t>UB19237471</t>
  </si>
  <si>
    <t>720000012477</t>
  </si>
  <si>
    <t>Globalia Corporate Travel S.L.U.</t>
  </si>
  <si>
    <t>820000002768</t>
  </si>
  <si>
    <t>720000028719</t>
  </si>
  <si>
    <t>820000005374</t>
  </si>
  <si>
    <t>820000006505</t>
  </si>
  <si>
    <t>Cankarjev Dom</t>
  </si>
  <si>
    <t>Inscripción IBA2020-Rebeca Marcilla (Fra.2190710122-2019)</t>
  </si>
  <si>
    <t>UB19227648</t>
  </si>
  <si>
    <t>FUM20000184</t>
  </si>
  <si>
    <t>Pinturas Dami Santa Pola, S.l.U.</t>
  </si>
  <si>
    <t>A1381</t>
  </si>
  <si>
    <t>Fotocasion, S.L.</t>
  </si>
  <si>
    <t>720000001117</t>
  </si>
  <si>
    <t>720000005886</t>
  </si>
  <si>
    <t>Hotel NH Stephanie</t>
  </si>
  <si>
    <t>720000005867</t>
  </si>
  <si>
    <t>720000001120</t>
  </si>
  <si>
    <t>NH Stephanie</t>
  </si>
  <si>
    <t>8250040195</t>
  </si>
  <si>
    <t>8250040194</t>
  </si>
  <si>
    <t>Friobox, S.L.</t>
  </si>
  <si>
    <t>A20200011</t>
  </si>
  <si>
    <t>Addlink Software Científico</t>
  </si>
  <si>
    <t>Software (Ren. COMSOL 2020)</t>
  </si>
  <si>
    <t>Software - Mantenimiento</t>
  </si>
  <si>
    <t>720000006449</t>
  </si>
  <si>
    <t>720000006444</t>
  </si>
  <si>
    <t>UB19224296</t>
  </si>
  <si>
    <t>08/20</t>
  </si>
  <si>
    <t>Asociación Hispano-Portuguesa de Liberación Controlada de Medicamentos</t>
  </si>
  <si>
    <t>Inscripción THC XIII Spanish-Portuguese Conference on Controlled Drug Delivery (25th Anniversary), 22-24/01/2020, Santiago de Compostela</t>
  </si>
  <si>
    <t>720000013420</t>
  </si>
  <si>
    <t>720000013417</t>
  </si>
  <si>
    <t>TK/100</t>
  </si>
  <si>
    <t>Societá Chimica Italiana</t>
  </si>
  <si>
    <t>Inscripción DPA ENERCHEM-2, Padova 12-14/02/2020</t>
  </si>
  <si>
    <t>720000011837</t>
  </si>
  <si>
    <t>720000006406</t>
  </si>
  <si>
    <t>Arroyo Expres, S.L. (Envialia)</t>
  </si>
  <si>
    <t>Envio de muestras</t>
  </si>
  <si>
    <t>Mensajeria</t>
  </si>
  <si>
    <t>2020000005N</t>
  </si>
  <si>
    <t>720000003545</t>
  </si>
  <si>
    <t>720000003557</t>
  </si>
  <si>
    <t>041/20</t>
  </si>
  <si>
    <t>AIDIC Servizi Srl</t>
  </si>
  <si>
    <t>Inscripción EMM, ESCAPE30 (European Symposium on Computer Aided Chemical Engineering), Milán 24-27/05/2020</t>
  </si>
  <si>
    <t>828/20</t>
  </si>
  <si>
    <t>817/20</t>
  </si>
  <si>
    <t>720000013107</t>
  </si>
  <si>
    <t>Universidad Internacional Andalucía</t>
  </si>
  <si>
    <t>Inscripción GA, Curso de difracción de rayos-X, Jaén, 10-12/02/2020</t>
  </si>
  <si>
    <t>Fisher Scientific S.L.</t>
  </si>
  <si>
    <t>4090725062</t>
  </si>
  <si>
    <t>4090723916</t>
  </si>
  <si>
    <t>4090724143</t>
  </si>
  <si>
    <t>4090725063</t>
  </si>
  <si>
    <t>4090735316</t>
  </si>
  <si>
    <t>Hornos Molina, S.L.</t>
  </si>
  <si>
    <t>114/20</t>
  </si>
  <si>
    <t>Envio de material</t>
  </si>
  <si>
    <t>2020000006N</t>
  </si>
  <si>
    <t>TEX-Fungible gases</t>
  </si>
  <si>
    <t>UB19227647</t>
  </si>
  <si>
    <t>UB19227649</t>
  </si>
  <si>
    <t>720000005431</t>
  </si>
  <si>
    <t>720000007630</t>
  </si>
  <si>
    <t>720000004468</t>
  </si>
  <si>
    <t>720000005754</t>
  </si>
  <si>
    <t>720000000362</t>
  </si>
  <si>
    <t>720000000360</t>
  </si>
  <si>
    <t>Bio-Rad Laboratories, S.A.</t>
  </si>
  <si>
    <t>9543591374</t>
  </si>
  <si>
    <t>Bio-Rad Laboratories, s.A.</t>
  </si>
  <si>
    <t>9543590364</t>
  </si>
  <si>
    <t>Vidra Foc, S.A.</t>
  </si>
  <si>
    <t>20141193</t>
  </si>
  <si>
    <t>The MathWorks S.L.</t>
  </si>
  <si>
    <t>Software (Licencia - Matlab)</t>
  </si>
  <si>
    <t xml:space="preserve">Software </t>
  </si>
  <si>
    <t>Software (Nueva licencias Mathworks 2020)</t>
  </si>
  <si>
    <t>20141192</t>
  </si>
  <si>
    <t>Software (Renov.Matlab)</t>
  </si>
  <si>
    <t>Software (Ren. licencias Mathworks 2020)</t>
  </si>
  <si>
    <t>20141192 (BIS)</t>
  </si>
  <si>
    <t>20010703</t>
  </si>
  <si>
    <t>Plexim GmbH</t>
  </si>
  <si>
    <t>Software (Renov. Software PLECS)</t>
  </si>
  <si>
    <t>UB19237470</t>
  </si>
  <si>
    <t>TC Medida y control de Temperatura, S.A.</t>
  </si>
  <si>
    <t>1-FA-37584</t>
  </si>
  <si>
    <t>VFP/30266381</t>
  </si>
  <si>
    <t>Dräger Safaty Hispania, S.A.</t>
  </si>
  <si>
    <t>Metrohm Hispania, SLU</t>
  </si>
  <si>
    <t>Reparacion (detector cromatografo ionico)</t>
  </si>
  <si>
    <t>Reparación y Mantenimiento</t>
  </si>
  <si>
    <t>R01539</t>
  </si>
  <si>
    <t>Madriferr, S.L.U</t>
  </si>
  <si>
    <t>Sandra Rizquez (Aplitec)</t>
  </si>
  <si>
    <t>2020A/011</t>
  </si>
  <si>
    <t>12887474</t>
  </si>
  <si>
    <t>Software for Chemistry&amp;Materials B.V. (SCM)</t>
  </si>
  <si>
    <t>Software (Licencia - SCM) Anual 2020</t>
  </si>
  <si>
    <t>Bruker Española, S.A</t>
  </si>
  <si>
    <t>95323908</t>
  </si>
  <si>
    <t>Reparación del GC-MS (Abono nº 95328181)</t>
  </si>
  <si>
    <t>95328181</t>
  </si>
  <si>
    <t>Reparación del GC-MS (Fra. 95323908)</t>
  </si>
  <si>
    <t>95328189</t>
  </si>
  <si>
    <t xml:space="preserve">Reparación del GC-MS </t>
  </si>
  <si>
    <t>ThyssennKrupp Elevadores, S.L.U.</t>
  </si>
  <si>
    <t>9002347406</t>
  </si>
  <si>
    <t>Mantenimiento Ascensores Fase I (Ene-Mar)</t>
  </si>
  <si>
    <t>9002347407</t>
  </si>
  <si>
    <t>9002469093</t>
  </si>
  <si>
    <t>Mantenimiento Ascensores Fase I (Abr-Jun)</t>
  </si>
  <si>
    <t>9002469094</t>
  </si>
  <si>
    <t>9002588795</t>
  </si>
  <si>
    <t>Mantenimiento Ascensores Fase I (Jul-Sep)</t>
  </si>
  <si>
    <t>9002588796</t>
  </si>
  <si>
    <t>9002709913</t>
  </si>
  <si>
    <t>Mantenimiento Ascensores Fase I (Oct-Dic)</t>
  </si>
  <si>
    <t>9002709914</t>
  </si>
  <si>
    <t>Cepsa Gas y electricidad, S.A.U.</t>
  </si>
  <si>
    <t>Suministros</t>
  </si>
  <si>
    <t>9300078206</t>
  </si>
  <si>
    <t xml:space="preserve">Suministro Electrico (Cont. 170000397) </t>
  </si>
  <si>
    <t>9300078207</t>
  </si>
  <si>
    <t xml:space="preserve">Suministro Electrico (Cont. 170000398) </t>
  </si>
  <si>
    <t>9300078208</t>
  </si>
  <si>
    <t>9300080922</t>
  </si>
  <si>
    <t>9300080923</t>
  </si>
  <si>
    <t>9300080924</t>
  </si>
  <si>
    <t>9300083049</t>
  </si>
  <si>
    <t>9300083048</t>
  </si>
  <si>
    <t>9300083047</t>
  </si>
  <si>
    <t>9300085769</t>
  </si>
  <si>
    <t>9300085770</t>
  </si>
  <si>
    <t>9300085772</t>
  </si>
  <si>
    <t>9300089554</t>
  </si>
  <si>
    <t>9300089556</t>
  </si>
  <si>
    <t>9300089555</t>
  </si>
  <si>
    <t>9300094346</t>
  </si>
  <si>
    <t>9300094347</t>
  </si>
  <si>
    <t>9300094348</t>
  </si>
  <si>
    <t>9300099049</t>
  </si>
  <si>
    <t>9300099050</t>
  </si>
  <si>
    <t>9300099048</t>
  </si>
  <si>
    <t>9300102996</t>
  </si>
  <si>
    <t>9300102995</t>
  </si>
  <si>
    <t>9300102997</t>
  </si>
  <si>
    <t>9300107678</t>
  </si>
  <si>
    <t>9300107679</t>
  </si>
  <si>
    <t>9300107680</t>
  </si>
  <si>
    <t>9300113136</t>
  </si>
  <si>
    <t>9300113135</t>
  </si>
  <si>
    <t>9300118663</t>
  </si>
  <si>
    <t>9300118664</t>
  </si>
  <si>
    <t>9300118662</t>
  </si>
  <si>
    <t>9300123060</t>
  </si>
  <si>
    <t>9300123061</t>
  </si>
  <si>
    <t>9300123059</t>
  </si>
  <si>
    <t>Aracas de Mantenimiento Integral, S.A.</t>
  </si>
  <si>
    <t>Servicio de Limpieza</t>
  </si>
  <si>
    <t>2001011</t>
  </si>
  <si>
    <t>Servicios de limpieza (Enero)</t>
  </si>
  <si>
    <t>Servicios de limpieza (Febrero)</t>
  </si>
  <si>
    <t>Servicios de limpieza (Marzo)</t>
  </si>
  <si>
    <t>Servicios de limpieza (Abril)</t>
  </si>
  <si>
    <t>Servicios de limpieza (Mayo)</t>
  </si>
  <si>
    <t>Servicios de limpieza (Junio)</t>
  </si>
  <si>
    <t>Servicios de limpieza (Julio)</t>
  </si>
  <si>
    <t>Servicios de limpieza (Agosto)</t>
  </si>
  <si>
    <t>Servicios de limpieza (Septiembre)</t>
  </si>
  <si>
    <t>Servicios de limpieza (Octubre)</t>
  </si>
  <si>
    <t>Servicios de limpieza (Noviembre)</t>
  </si>
  <si>
    <t>Servicios de limpieza (Diciembre)</t>
  </si>
  <si>
    <t>61084805</t>
  </si>
  <si>
    <t>Media Markt</t>
  </si>
  <si>
    <t>Material informático (Disco duro externo)</t>
  </si>
  <si>
    <t>Material Informatico</t>
  </si>
  <si>
    <t>061-0001-762080</t>
  </si>
  <si>
    <t>Leroy Merlin</t>
  </si>
  <si>
    <t>Diversiatec, S.L.</t>
  </si>
  <si>
    <t xml:space="preserve">Secartys </t>
  </si>
  <si>
    <t>Cuota Anual asociacion  APLIVAL (2020)</t>
  </si>
  <si>
    <t>Cuota Asociación</t>
  </si>
  <si>
    <t>A/25</t>
  </si>
  <si>
    <t>Mecagest</t>
  </si>
  <si>
    <t>Equipamiento (Reactores de combinatoria )</t>
  </si>
  <si>
    <t>Arista Sistemas Graficos, S.L.</t>
  </si>
  <si>
    <t>Alquiler de botellas</t>
  </si>
  <si>
    <t>UC19308681</t>
  </si>
  <si>
    <t>UC19308679</t>
  </si>
  <si>
    <t>UC19308680</t>
  </si>
  <si>
    <t>02/20</t>
  </si>
  <si>
    <t>Valentin Hurtado Rodriguez (Transportes Hurtado)</t>
  </si>
  <si>
    <t>Transporte ( reactor solar  COP25)</t>
  </si>
  <si>
    <t>720000014566</t>
  </si>
  <si>
    <t>720000014568</t>
  </si>
  <si>
    <t>Custom Cells Itzehoe Gmbh</t>
  </si>
  <si>
    <t>CCIR0170920</t>
  </si>
  <si>
    <t>Alquiler Botellas</t>
  </si>
  <si>
    <t>UC19308684</t>
  </si>
  <si>
    <t>CCIR0171020</t>
  </si>
  <si>
    <t>Cymit Quimica, S.L.</t>
  </si>
  <si>
    <t>FA2000215</t>
  </si>
  <si>
    <t>CENT-Alquiler de botellas</t>
  </si>
  <si>
    <t>UC19308683</t>
  </si>
  <si>
    <t>Rs Amidata</t>
  </si>
  <si>
    <t>RS Amidata</t>
  </si>
  <si>
    <t>Fluorochem Limited</t>
  </si>
  <si>
    <t>INV/525255_1</t>
  </si>
  <si>
    <t>Equipamiento (Rotor)</t>
  </si>
  <si>
    <t>Equipamiento (Centrifuga)</t>
  </si>
  <si>
    <t>4090731338</t>
  </si>
  <si>
    <t>4090730773</t>
  </si>
  <si>
    <t>5090068824</t>
  </si>
  <si>
    <t>4090730412</t>
  </si>
  <si>
    <t>4090733108</t>
  </si>
  <si>
    <t>4090732710</t>
  </si>
  <si>
    <t>Equipamiento (Estufa)</t>
  </si>
  <si>
    <t>FV2002238</t>
  </si>
  <si>
    <t>Arístegui Maquinaria</t>
  </si>
  <si>
    <t>UC19308682</t>
  </si>
  <si>
    <t>UB19237472</t>
  </si>
  <si>
    <t>UU19809388</t>
  </si>
  <si>
    <t>Alquiler anual de botellas (Abono parc. 'UA19226393)</t>
  </si>
  <si>
    <t>UA19226393</t>
  </si>
  <si>
    <t>Alquiler anual de botellas (Fra. 'UU19809388)</t>
  </si>
  <si>
    <t>UA19228047</t>
  </si>
  <si>
    <t>2020000133N</t>
  </si>
  <si>
    <t>UB19237473</t>
  </si>
  <si>
    <t>Endesa Energía, s.A.</t>
  </si>
  <si>
    <t>Suministro de gas 2020</t>
  </si>
  <si>
    <t>PMM001N0078294</t>
  </si>
  <si>
    <t>PMM001N0140066</t>
  </si>
  <si>
    <t>PMM001N0259722</t>
  </si>
  <si>
    <t>PMM001N0422442</t>
  </si>
  <si>
    <t>PMM001N0525182</t>
  </si>
  <si>
    <t>PMM001N0677282</t>
  </si>
  <si>
    <t>PMM001N0763766</t>
  </si>
  <si>
    <t>PMM001N0889624</t>
  </si>
  <si>
    <t>PMM001N1022664</t>
  </si>
  <si>
    <t>PMM001N1156354</t>
  </si>
  <si>
    <t>PMM001N1259864</t>
  </si>
  <si>
    <t>PMM001N1383577</t>
  </si>
  <si>
    <t>000114</t>
  </si>
  <si>
    <t>Imtal Reprografia, S.L.</t>
  </si>
  <si>
    <t>Poster ET Congreso Euromicroph</t>
  </si>
  <si>
    <t>Ibermática Soluciones Empresariales</t>
  </si>
  <si>
    <t>Software (Renov. Licencia Solidworks 2020-2023 (50 %)</t>
  </si>
  <si>
    <t>2001101430_BIS</t>
  </si>
  <si>
    <t>Panalytical, B.V.</t>
  </si>
  <si>
    <t>2020-CIES000000105</t>
  </si>
  <si>
    <t>Mantenimiento (Difractómetro)</t>
  </si>
  <si>
    <t>CENT- Contrato Mant.MiliQ  - 2020</t>
  </si>
  <si>
    <t>8250043549</t>
  </si>
  <si>
    <t>Waters Cromatografia, S.A.</t>
  </si>
  <si>
    <t>316026529</t>
  </si>
  <si>
    <t>Mantenimiento  (TG TA)</t>
  </si>
  <si>
    <t>Grupo de Blas Recuperaciones, S.L.</t>
  </si>
  <si>
    <t>Gestion de Residuos</t>
  </si>
  <si>
    <t>B217/2020</t>
  </si>
  <si>
    <t>CENT_ Gestion residuos (Ene-Feb)</t>
  </si>
  <si>
    <t>B732/2020</t>
  </si>
  <si>
    <t>CENT_ Gestion residuos (Marzo-Julio)</t>
  </si>
  <si>
    <t>B585/2020</t>
  </si>
  <si>
    <t>B755/2020</t>
  </si>
  <si>
    <t>CENT_ Gestion residuos (Septiembre)</t>
  </si>
  <si>
    <t>B933/2020</t>
  </si>
  <si>
    <t>CENT_ Gestion residuos (Noviembre)</t>
  </si>
  <si>
    <t>Centro de Investigaciones Energéticas, Medioambientales y Tecnológicas (Ciemat)</t>
  </si>
  <si>
    <t>DIF-Contrato Mant. dosímetros - DRX - 2020</t>
  </si>
  <si>
    <t>X-0018-2020</t>
  </si>
  <si>
    <t>X-0054-2020</t>
  </si>
  <si>
    <t>X-0061-2020</t>
  </si>
  <si>
    <t>GRUPO ELEKTRA XXI S.L.U (Electricidad Guerra)</t>
  </si>
  <si>
    <t>202635/2020</t>
  </si>
  <si>
    <t>TCI Europe N.V.</t>
  </si>
  <si>
    <t>Material de Laboratorio (Abono nº 106001648)</t>
  </si>
  <si>
    <t>Material de Laboratorio (Fra. 101349759)</t>
  </si>
  <si>
    <t>UB19237474</t>
  </si>
  <si>
    <t>4090734011</t>
  </si>
  <si>
    <t>Scharlab, S.L.</t>
  </si>
  <si>
    <t>Material de Laboratorio (Etanol)</t>
  </si>
  <si>
    <t>A/20004984</t>
  </si>
  <si>
    <t>FV2001736</t>
  </si>
  <si>
    <t>Labbox Labware S.L.</t>
  </si>
  <si>
    <t>1/202002358</t>
  </si>
  <si>
    <t>720000022170</t>
  </si>
  <si>
    <t>NH Brussels Louise</t>
  </si>
  <si>
    <t>VWR International Eurolab, S.L.</t>
  </si>
  <si>
    <t>Material de Laboratorio (Abono nº 7058102404)</t>
  </si>
  <si>
    <t>Material de Laboratorio (Fra.7061785790)</t>
  </si>
  <si>
    <t>Otros gastos</t>
  </si>
  <si>
    <t>Nemix Computer Spain, S.L.</t>
  </si>
  <si>
    <t>Equipamiento (3 HPC-Workstations)</t>
  </si>
  <si>
    <t>61905429</t>
  </si>
  <si>
    <t>61923563</t>
  </si>
  <si>
    <t>61882850</t>
  </si>
  <si>
    <t>61885837</t>
  </si>
  <si>
    <t>Material de Laboratorio (Abono parc. 10403071)</t>
  </si>
  <si>
    <t>10403071</t>
  </si>
  <si>
    <t>Material de Laboratorio  (Fra. 61882850)</t>
  </si>
  <si>
    <t>USHIO FRANCE S.A.R.L.</t>
  </si>
  <si>
    <t>NETZSCH Analyzing &amp; Testing (España)</t>
  </si>
  <si>
    <t>Septimanie Solutions, S.L.</t>
  </si>
  <si>
    <t>Equipamiento (2 Ordenadores Optiples 3070)</t>
  </si>
  <si>
    <t>204429</t>
  </si>
  <si>
    <t>IESMAT, S.A.</t>
  </si>
  <si>
    <t>FS2007975</t>
  </si>
  <si>
    <t>Gandi.Net</t>
  </si>
  <si>
    <t>Alojamiento Web ACES2030 (12 meses)</t>
  </si>
  <si>
    <t>Subcontratacion servicios</t>
  </si>
  <si>
    <t>2020013100550</t>
  </si>
  <si>
    <t>European Solar Thermal Electricity Association (ESTELA)</t>
  </si>
  <si>
    <t>Cuota Asociación ESTELA (2020)</t>
  </si>
  <si>
    <t>MM-024/2020</t>
  </si>
  <si>
    <t>Club Español de la Energía</t>
  </si>
  <si>
    <t>Cuota Asociación anual 2020</t>
  </si>
  <si>
    <t>20-00066</t>
  </si>
  <si>
    <t>8250046321</t>
  </si>
  <si>
    <t>8250047340</t>
  </si>
  <si>
    <t>8250049972</t>
  </si>
  <si>
    <t>Canal de Isabel II Gestion, S.A.</t>
  </si>
  <si>
    <t>200000794008</t>
  </si>
  <si>
    <t>Suministro de agua (Enero)</t>
  </si>
  <si>
    <t>200000793794</t>
  </si>
  <si>
    <t>200002287848</t>
  </si>
  <si>
    <t>Suministro de agua (Marzo)</t>
  </si>
  <si>
    <t>200002287648</t>
  </si>
  <si>
    <t>200003759698</t>
  </si>
  <si>
    <t>Suministro de agua (Mayo)</t>
  </si>
  <si>
    <t>200003759502</t>
  </si>
  <si>
    <t>200005293757</t>
  </si>
  <si>
    <t>Suministro de agua (Julio)</t>
  </si>
  <si>
    <t>200005293973</t>
  </si>
  <si>
    <t>200006796963</t>
  </si>
  <si>
    <t>Suministro de agua (Septiembre)</t>
  </si>
  <si>
    <t>200006797172</t>
  </si>
  <si>
    <t>200008326946</t>
  </si>
  <si>
    <t>Suministro de agua (Noviembre)</t>
  </si>
  <si>
    <t>200008327155</t>
  </si>
  <si>
    <t>Fulton Servicios Integrales, S.A.</t>
  </si>
  <si>
    <t>A/200197</t>
  </si>
  <si>
    <t>Mantenimiento (Enero)</t>
  </si>
  <si>
    <t>A/200503</t>
  </si>
  <si>
    <t>Mantenimiento (Febrero)</t>
  </si>
  <si>
    <t>A/200873</t>
  </si>
  <si>
    <t>Mantenimiento (Marzo)</t>
  </si>
  <si>
    <t>A/201070</t>
  </si>
  <si>
    <t>Mantenimiento (Abril)</t>
  </si>
  <si>
    <t>A/201345</t>
  </si>
  <si>
    <t>Mantenimiento (Mayo)</t>
  </si>
  <si>
    <t>A/201650</t>
  </si>
  <si>
    <t>Mantenimiento (Junio)</t>
  </si>
  <si>
    <t>A/201962</t>
  </si>
  <si>
    <t>Mantenimiento (Julio)</t>
  </si>
  <si>
    <t>A202289</t>
  </si>
  <si>
    <t>Mantenimiento (Agosto)</t>
  </si>
  <si>
    <t>A202591</t>
  </si>
  <si>
    <t>Mantenimiento (Septiembre)</t>
  </si>
  <si>
    <t>A202946</t>
  </si>
  <si>
    <t>Mantenimiento (Octubre)</t>
  </si>
  <si>
    <t>A203336</t>
  </si>
  <si>
    <t>Mantenimiento (Noviembre)</t>
  </si>
  <si>
    <t>A203873</t>
  </si>
  <si>
    <t>Mantenimiento (Diciembre)</t>
  </si>
  <si>
    <t>Ute Sasegur S.L.-Navalservice, S.L.</t>
  </si>
  <si>
    <t>Vigilancia y Seguridad</t>
  </si>
  <si>
    <t>Vigilante de Seguridad (Enero) (Abono nº ABO/1)</t>
  </si>
  <si>
    <t>ABO/1</t>
  </si>
  <si>
    <t>Vigilante de Seguridad (Enero) (Fra. Nº 1)</t>
  </si>
  <si>
    <t>2</t>
  </si>
  <si>
    <t>Vigilante de Seguridad (Enero)</t>
  </si>
  <si>
    <t>Vigilante de Seguridad (Febrero)</t>
  </si>
  <si>
    <t>Vigilante de Seguridad (Marzo)</t>
  </si>
  <si>
    <t>Vigilante de Seguridad (Abril)</t>
  </si>
  <si>
    <t>Vigilante de Seguridad (Mayo)</t>
  </si>
  <si>
    <t>Vigilante de Seguridad (Junio)</t>
  </si>
  <si>
    <t>Vigilante de Seguridad (Julio)</t>
  </si>
  <si>
    <t>Vigilante de Seguridad (Agosto)</t>
  </si>
  <si>
    <t>Vigilante de Seguridad (Septiembre)</t>
  </si>
  <si>
    <t>Vigilante de Seguridad (Octubre)</t>
  </si>
  <si>
    <t>Vigilante de Seguridad (Noviembre)</t>
  </si>
  <si>
    <t xml:space="preserve">Vigilante de Seguridad (Diciembre) </t>
  </si>
  <si>
    <t>Gastos Reuniones</t>
  </si>
  <si>
    <t>15160685</t>
  </si>
  <si>
    <t>On Demand Facilities, S.L.U. (ODF Energia)</t>
  </si>
  <si>
    <t xml:space="preserve">Suministro Electricidad (30/11/19 - 31/12/19) </t>
  </si>
  <si>
    <t>15163662</t>
  </si>
  <si>
    <t xml:space="preserve">Suministro Electricidad (31/12/19 - 31/01/20) </t>
  </si>
  <si>
    <t>15168269</t>
  </si>
  <si>
    <t xml:space="preserve">Suministro Electricidad (31/01/20 - 29/02/20) </t>
  </si>
  <si>
    <t>Smart Materials 3D Printing, S.L.</t>
  </si>
  <si>
    <t>2/20-002461</t>
  </si>
  <si>
    <t>720000026957</t>
  </si>
  <si>
    <t>120000007101</t>
  </si>
  <si>
    <t>820000006738</t>
  </si>
  <si>
    <t>220000000982</t>
  </si>
  <si>
    <t>Provision</t>
  </si>
  <si>
    <t>4090733565</t>
  </si>
  <si>
    <t>Válvulas y Conexiones Ibérica, s.l.u. (Swagelok)</t>
  </si>
  <si>
    <t>1-FA_37010</t>
  </si>
  <si>
    <t>Sociedad Estatal correos y Telegraos, S.A.</t>
  </si>
  <si>
    <t>Facturas varias correos</t>
  </si>
  <si>
    <t>FRO20200295280</t>
  </si>
  <si>
    <t>FRO20200747091</t>
  </si>
  <si>
    <t>Envío de muestras a Alba García  (estancia)</t>
  </si>
  <si>
    <t>2020000315N</t>
  </si>
  <si>
    <t>UB19240918</t>
  </si>
  <si>
    <t>2005708</t>
  </si>
  <si>
    <t>Eduardo Sanchez Saenz</t>
  </si>
  <si>
    <t>Mobiliario (Estores opacos. Secretaría. Planta 2ª. Fase II)</t>
  </si>
  <si>
    <t>Mobiliario</t>
  </si>
  <si>
    <t>003/2020</t>
  </si>
  <si>
    <t>Fedex Spain, S.L.</t>
  </si>
  <si>
    <t>212634638</t>
  </si>
  <si>
    <t>Envío mensajero, correo, transporte (Envio muestras)</t>
  </si>
  <si>
    <t>TN-Centro Limpiezas, S.L.</t>
  </si>
  <si>
    <t>MN/20/25</t>
  </si>
  <si>
    <t>Limpieza Campo solar (Limpieza Mensual)</t>
  </si>
  <si>
    <t>MN/20/54</t>
  </si>
  <si>
    <t>MN/20/92</t>
  </si>
  <si>
    <t>MN/20/115</t>
  </si>
  <si>
    <t>Angel Llorente Muñoz (Anlloan - Floristeria)</t>
  </si>
  <si>
    <t>44/2020</t>
  </si>
  <si>
    <t>Mant. Desbroce Campo Solar</t>
  </si>
  <si>
    <t>125/2020</t>
  </si>
  <si>
    <t>171/2020</t>
  </si>
  <si>
    <t>202/2020</t>
  </si>
  <si>
    <t>215/2020</t>
  </si>
  <si>
    <t>261/2020</t>
  </si>
  <si>
    <t>271/2020</t>
  </si>
  <si>
    <t>296/2020</t>
  </si>
  <si>
    <t>331/2020</t>
  </si>
  <si>
    <t>3367/2020</t>
  </si>
  <si>
    <t>401/2020</t>
  </si>
  <si>
    <t>437/2020</t>
  </si>
  <si>
    <t>Mantenimiento (Contr. Mant.Basico DRX-D8 ADVANCE)</t>
  </si>
  <si>
    <t>95335454</t>
  </si>
  <si>
    <t>B25/2020</t>
  </si>
  <si>
    <t>ADM-Gestión de residuos sólidos (Ene)</t>
  </si>
  <si>
    <t>B199/2020</t>
  </si>
  <si>
    <t>ADM-Gestión de residuos sólidos (Feb)</t>
  </si>
  <si>
    <t>B513/2020</t>
  </si>
  <si>
    <t>ADM-Gestión de residuos sólidos (Jun)</t>
  </si>
  <si>
    <t>B562/2020</t>
  </si>
  <si>
    <t>ADM-Gestión de residuos sólidos (Jul) Abono parc. R37/2020</t>
  </si>
  <si>
    <t>R37/2020</t>
  </si>
  <si>
    <t>ADM-Gestión de residuos sólidos (Jul) Fra. B562/2020</t>
  </si>
  <si>
    <t>B756/2020</t>
  </si>
  <si>
    <t>ADM-Gestión de residuos sólidos (Septiembre)</t>
  </si>
  <si>
    <t>B836/2020</t>
  </si>
  <si>
    <t>ADM-Gestión de residuos sólidos (Octubre)</t>
  </si>
  <si>
    <t>B932/2020</t>
  </si>
  <si>
    <t>ADM-Gestión de residuos sólidos (Noviembre)</t>
  </si>
  <si>
    <t>B516/2020</t>
  </si>
  <si>
    <t>Dismadel, S.L.</t>
  </si>
  <si>
    <t>A/20012004</t>
  </si>
  <si>
    <t>12386</t>
  </si>
  <si>
    <t>Saltoki Centro, S.A.</t>
  </si>
  <si>
    <t>Mantenimiento (Difractometro D8 Venture)</t>
  </si>
  <si>
    <t>95335462</t>
  </si>
  <si>
    <t>43/2020</t>
  </si>
  <si>
    <t>Jardineria Nuevo Edificio  (Enero)</t>
  </si>
  <si>
    <t>124/2020</t>
  </si>
  <si>
    <t>Jardineria Nuevo Edificio  (Febrero)</t>
  </si>
  <si>
    <t>172/2020</t>
  </si>
  <si>
    <t>Jardineria Nuevo Edificio  (Marzo)</t>
  </si>
  <si>
    <t>203/2020</t>
  </si>
  <si>
    <t>Jardineria Nuevo Edificio  (Abril)</t>
  </si>
  <si>
    <t>214/2020</t>
  </si>
  <si>
    <t>Jardineria Nuevo Edificio  (Mayo)</t>
  </si>
  <si>
    <t>260/2020</t>
  </si>
  <si>
    <t>Jardineria Nuevo Edificio  (Junio)</t>
  </si>
  <si>
    <t>270/2020</t>
  </si>
  <si>
    <t>Jardineria Nuevo Edificio  (Julio)</t>
  </si>
  <si>
    <t>295/2020</t>
  </si>
  <si>
    <t>Jardineria Nuevo Edificio  (Agosto)</t>
  </si>
  <si>
    <t>330/2020</t>
  </si>
  <si>
    <t>Jardineria Nuevo Edificio  (Septiembre)</t>
  </si>
  <si>
    <t>366/2020</t>
  </si>
  <si>
    <t>Jardineria Nuevo Edificio  (Octubre)</t>
  </si>
  <si>
    <t>400/2020</t>
  </si>
  <si>
    <t>Jardineria Nuevo Edificio  (Noviembre)</t>
  </si>
  <si>
    <t>436/2020</t>
  </si>
  <si>
    <t>Jardineria Nuevo Edificio  (Diciembre)</t>
  </si>
  <si>
    <t>Software (Ren. COMSOL 2020 Mod. Baterias)</t>
  </si>
  <si>
    <t>Techinstro</t>
  </si>
  <si>
    <t>TI/2019-20/712</t>
  </si>
  <si>
    <t>Envío de muestras a Edimburgo</t>
  </si>
  <si>
    <t>3946006</t>
  </si>
  <si>
    <t>Fungible gases (Regulador Gases) (Abono nº 5123633)</t>
  </si>
  <si>
    <t>5123633</t>
  </si>
  <si>
    <t>Fungible gases (Regulador Gases) (Fra. 3946006)</t>
  </si>
  <si>
    <t>UB19244445</t>
  </si>
  <si>
    <t>National Instruments Spain, S.L.</t>
  </si>
  <si>
    <t>Software (Renov. LabVIEW)</t>
  </si>
  <si>
    <t>Aruba, S.P.A.</t>
  </si>
  <si>
    <t>Renovación anual dominio greenh2armony.org</t>
  </si>
  <si>
    <t>20BI0001430</t>
  </si>
  <si>
    <t>UC19308686</t>
  </si>
  <si>
    <t>UC19308685</t>
  </si>
  <si>
    <t>Fundacio per al Foment de la Investigacio Sanitaria i Biomedica (FISABIO)</t>
  </si>
  <si>
    <t>Análisis de muestras</t>
  </si>
  <si>
    <t>P-2020-70</t>
  </si>
  <si>
    <t>720000028422</t>
  </si>
  <si>
    <t>720000028419</t>
  </si>
  <si>
    <t>Ossilla Limited</t>
  </si>
  <si>
    <t>Equipamiento (Ozonizador)</t>
  </si>
  <si>
    <t xml:space="preserve">Prof.2020secat1014 </t>
  </si>
  <si>
    <t>Sociedad Española de Catálisis (SECAT)</t>
  </si>
  <si>
    <t xml:space="preserve">Inscripción FAE, III Escuela de Materiales Zeolíticos, El Toboso </t>
  </si>
  <si>
    <t>Inscripción FAE, III Escuela de Materiales Zeolíticos, El Toboso  (Devol.por cancelación)</t>
  </si>
  <si>
    <t>Envío de muestras a INCAR-CSIC (Oviedo)</t>
  </si>
  <si>
    <t>2020000316N</t>
  </si>
  <si>
    <t>PLUS PREMIER</t>
  </si>
  <si>
    <t>Equipamiento (Máquina de hielo granular)</t>
  </si>
  <si>
    <t>PP/020-2020</t>
  </si>
  <si>
    <t>1/202002760</t>
  </si>
  <si>
    <t>1/202003122</t>
  </si>
  <si>
    <t>A20200221</t>
  </si>
  <si>
    <t>UB19244446</t>
  </si>
  <si>
    <t>2020secat1019</t>
  </si>
  <si>
    <t xml:space="preserve">Inscripción JLR, III Escuela de Materiales Zeolíticos, El Toboso </t>
  </si>
  <si>
    <t>AB2020secat00220</t>
  </si>
  <si>
    <t>Inscripción JLR, III Escuela de Materiales Zeolíticos, El Toboso  (Devol.por cancelación)</t>
  </si>
  <si>
    <t>61895771</t>
  </si>
  <si>
    <t>8250086867</t>
  </si>
  <si>
    <t>UB19244447</t>
  </si>
  <si>
    <t>FA2001059</t>
  </si>
  <si>
    <t>Software Cientifico, S.L.</t>
  </si>
  <si>
    <t>Software (Origin 2 ud)</t>
  </si>
  <si>
    <t>B/46</t>
  </si>
  <si>
    <t>Software (Origin 3 ud)</t>
  </si>
  <si>
    <t>B/47</t>
  </si>
  <si>
    <t>1/202003238</t>
  </si>
  <si>
    <t>1/202002983</t>
  </si>
  <si>
    <t>Bartels Mikrotechnik GmbH</t>
  </si>
  <si>
    <t>Aplicaciones Cromatograficas, S.L.</t>
  </si>
  <si>
    <t>FCRAC20/00355</t>
  </si>
  <si>
    <t>FCRAC20/00322</t>
  </si>
  <si>
    <t>Mensajero (recoger pedido P-19763)</t>
  </si>
  <si>
    <t>FCRAC20/00321</t>
  </si>
  <si>
    <t>Material de Laboratorio (Abono nº ACAC20/00014)</t>
  </si>
  <si>
    <t>ACAC20/00014</t>
  </si>
  <si>
    <t>Material de Laboratorio (Fra.FCRAC20/00321)</t>
  </si>
  <si>
    <t>2020204 (BIS2)</t>
  </si>
  <si>
    <t>Bio-based industries consortium</t>
  </si>
  <si>
    <t>Cuota anual asociacion -2020 1/3 - TQ</t>
  </si>
  <si>
    <t>2020204 (BIS1)</t>
  </si>
  <si>
    <t>Cuota anual asociacion -2020 1/3 - BT</t>
  </si>
  <si>
    <t>1/202003840</t>
  </si>
  <si>
    <t>MDPI, AG</t>
  </si>
  <si>
    <t>Publicaciones (Catalysts)</t>
  </si>
  <si>
    <t>681169</t>
  </si>
  <si>
    <t>Universidad Complutense de Madrid (UCM)</t>
  </si>
  <si>
    <t>Sub. Servicios (Tecnicas Biologicas)</t>
  </si>
  <si>
    <t>Envío mensajero, correo, transporte (Abono nº ICESP0040612)</t>
  </si>
  <si>
    <t>ICESP0040612</t>
  </si>
  <si>
    <t>Envío mensajero, correo, transporte  (Fra. 203172798)</t>
  </si>
  <si>
    <t>Envío mensajero, correo, transporte  (Devol.material TCI)</t>
  </si>
  <si>
    <t>Envios mensajeria</t>
  </si>
  <si>
    <t>Envío mensajero, correo, transporte  (Envio actas Patronato-Alemania)</t>
  </si>
  <si>
    <t>Envío mensajero, correo, transporte  (Regreso a Madrid  actas Patronato-Alemania)</t>
  </si>
  <si>
    <t>Envío mensajero, correo, transporte  (Documentacion a IMV  - Japón)</t>
  </si>
  <si>
    <t>Envios mensajeria (Documentacion a Austria)</t>
  </si>
  <si>
    <t>Envios mensajeria (Documentacion a Qatar)</t>
  </si>
  <si>
    <t>Asociación Española para la Calidad  (AEC)</t>
  </si>
  <si>
    <t>Cuota anual asociacion -2020</t>
  </si>
  <si>
    <t>002/200196</t>
  </si>
  <si>
    <t>CF20019</t>
  </si>
  <si>
    <t>Consultoria de Fundaciones S.L.</t>
  </si>
  <si>
    <t>Honorarios Servicios Contable y Fiscal (Ene)</t>
  </si>
  <si>
    <t>CF20031</t>
  </si>
  <si>
    <t>Honorarios Servicios Contable y Fiscal (Feb)</t>
  </si>
  <si>
    <t>CF20051</t>
  </si>
  <si>
    <t>Honorarios Servicios Contable y Fiscal (Marz)</t>
  </si>
  <si>
    <t>CF20073</t>
  </si>
  <si>
    <t>Honorarios Servicios Contable y Fiscal (Abril)</t>
  </si>
  <si>
    <t>CF20084</t>
  </si>
  <si>
    <t>Honorarios Servicios Contable y Fiscal (Mayo)</t>
  </si>
  <si>
    <t>CF200104</t>
  </si>
  <si>
    <t>Honorarios Servicios Contable y Fiscal (Junio)</t>
  </si>
  <si>
    <t>CF200116</t>
  </si>
  <si>
    <t>Honorarios Servicios Contable y Fiscal (Julo)</t>
  </si>
  <si>
    <t>CF200141</t>
  </si>
  <si>
    <t>Honorarios Servicios Contable y Fiscal (Agosto)</t>
  </si>
  <si>
    <t>CF200160</t>
  </si>
  <si>
    <t>Honorarios Servicios Contable y Fiscal (Septiembre)</t>
  </si>
  <si>
    <t>CF200177</t>
  </si>
  <si>
    <t>Honorarios Servicios Contable y Fiscal (Octubre)</t>
  </si>
  <si>
    <t>CF200193</t>
  </si>
  <si>
    <t>Honorarios Servicios Contable y Fiscal (Noviembre)</t>
  </si>
  <si>
    <t>CF200206</t>
  </si>
  <si>
    <t>Honorarios Servicios Contable y Fiscal (Diciembre)</t>
  </si>
  <si>
    <t>CF20018</t>
  </si>
  <si>
    <t>Honorarios Servicios Legales y  Nómina) (Ene)</t>
  </si>
  <si>
    <t>CF20032</t>
  </si>
  <si>
    <t>Honorarios Servicios Legales y  Nómina) (Feb)</t>
  </si>
  <si>
    <t>CF20050</t>
  </si>
  <si>
    <t>Honorarios Servicios Legales y  Nómina) (Marz)</t>
  </si>
  <si>
    <t>CF20074</t>
  </si>
  <si>
    <t>Honorarios Servicios Legales y  Nómina) (Abril)</t>
  </si>
  <si>
    <t>CF20085</t>
  </si>
  <si>
    <t>Honorarios Servicios Legales y  Nómina) (Mayo)</t>
  </si>
  <si>
    <t>CF200105</t>
  </si>
  <si>
    <t>Honorarios Servicios Legales y  Nómina) (Junio)</t>
  </si>
  <si>
    <t>CF200115</t>
  </si>
  <si>
    <t>Honorarios Servicios Legales y  Nómina) (Julio)</t>
  </si>
  <si>
    <t>CF200140</t>
  </si>
  <si>
    <t>Honorarios Servicios Legales y  Nómina) (Agosto)</t>
  </si>
  <si>
    <t>CF200159</t>
  </si>
  <si>
    <t>Honorarios Servicios Legales y  Nómina) (Septiembre)</t>
  </si>
  <si>
    <t>CF200176</t>
  </si>
  <si>
    <t>Honorarios Servicios Legales y  Nómina) (Octubre)</t>
  </si>
  <si>
    <t>CF200192</t>
  </si>
  <si>
    <t>Honorarios Servicios Legales y  Nómina) (Noviembre)</t>
  </si>
  <si>
    <t>CF200205</t>
  </si>
  <si>
    <t>Honorarios Servicios Legales y  Nómina) (Diciembre)</t>
  </si>
  <si>
    <t>Base 12 Diseño y Comunicación, S.L.</t>
  </si>
  <si>
    <t>Actualización plantilla IMDEA Energia</t>
  </si>
  <si>
    <t>Difusión/Divulgación</t>
  </si>
  <si>
    <t>6/20</t>
  </si>
  <si>
    <t>Material de Oficina</t>
  </si>
  <si>
    <t>137</t>
  </si>
  <si>
    <t>Advisoring 3er Sector, S.L.</t>
  </si>
  <si>
    <t>Serv. de asesoramiento (Enero)</t>
  </si>
  <si>
    <t>Serv. Prof. Independientes</t>
  </si>
  <si>
    <t>150</t>
  </si>
  <si>
    <t>Serv. de asesoramiento (Febrero)</t>
  </si>
  <si>
    <t>163</t>
  </si>
  <si>
    <t>Serv. de asesoramiento (Marzo)</t>
  </si>
  <si>
    <t>5</t>
  </si>
  <si>
    <t>Serv. de asesoramiento (Abril)</t>
  </si>
  <si>
    <t>21</t>
  </si>
  <si>
    <t>Serv. de asesoramiento (Mayo)</t>
  </si>
  <si>
    <t>41</t>
  </si>
  <si>
    <t>Serv. de asesoramiento (Junio)</t>
  </si>
  <si>
    <t>61</t>
  </si>
  <si>
    <t>Serv. de asesoramiento (Julio)</t>
  </si>
  <si>
    <t>75</t>
  </si>
  <si>
    <t>Serv. de asesoramiento (Agosto)</t>
  </si>
  <si>
    <t>90</t>
  </si>
  <si>
    <t>Serv. de asesoramiento (Septiembre)</t>
  </si>
  <si>
    <t>107</t>
  </si>
  <si>
    <t>Serv. de asesoramiento (Octubre)</t>
  </si>
  <si>
    <t>121</t>
  </si>
  <si>
    <t>Serv. de asesoramiento (Noviembre)</t>
  </si>
  <si>
    <t>143</t>
  </si>
  <si>
    <t>Serv. de asesoramiento (Diciembre)</t>
  </si>
  <si>
    <t>Fundación General Universidad Complutense de Madrid</t>
  </si>
  <si>
    <t>Mediciones TEM</t>
  </si>
  <si>
    <t>20MIC00133</t>
  </si>
  <si>
    <t>Eycma Vending, S.L.</t>
  </si>
  <si>
    <t>F00016</t>
  </si>
  <si>
    <t>Maquinas expendedoras y fuentes de Agua (Enero)</t>
  </si>
  <si>
    <t>F00074</t>
  </si>
  <si>
    <t>Maquinas expendedoras y fuentes de Agua (Febrero) Abono nº A00004</t>
  </si>
  <si>
    <t>A00004</t>
  </si>
  <si>
    <t>Maquinas expendedoras y fuentes de Agua (Febrero) Fra. F00074</t>
  </si>
  <si>
    <t>F00103</t>
  </si>
  <si>
    <t>Maquinas expendedoras y fuentes de Agua (Marzo)</t>
  </si>
  <si>
    <t>F00144</t>
  </si>
  <si>
    <t>Maquinas expendedoras y fuentes de Agua (Abril)</t>
  </si>
  <si>
    <t>F00196</t>
  </si>
  <si>
    <t>Maquinas expendedoras y fuentes de Agua (Mayo)</t>
  </si>
  <si>
    <t>F00221</t>
  </si>
  <si>
    <t>Maquinas expendedoras y fuentes de Agua (Junio)</t>
  </si>
  <si>
    <t>F00259</t>
  </si>
  <si>
    <t>Maquinas expendedoras y fuentes de Agua (Julio)</t>
  </si>
  <si>
    <t>F00288</t>
  </si>
  <si>
    <t>Maquinas expendedoras y fuentes de Agua (Septiembre)</t>
  </si>
  <si>
    <t>F00348</t>
  </si>
  <si>
    <t>Maquinas expendedoras y fuentes de Agua (Octubre y Noviembre)</t>
  </si>
  <si>
    <t>Abril Abogados, S.L.</t>
  </si>
  <si>
    <t xml:space="preserve">20AD00082 </t>
  </si>
  <si>
    <t>Honorarios Patentes y Marcas (Nº201230007) 50%</t>
  </si>
  <si>
    <t>20AD00082 (BIS)</t>
  </si>
  <si>
    <t>P-FAC-0-00-001243/20 (BIS)</t>
  </si>
  <si>
    <t>Pons Patentes y Marcas Intenrnacional, S.L.</t>
  </si>
  <si>
    <t>Honorarios Patentes y Marcas (NºIP 1650.125) 50%</t>
  </si>
  <si>
    <t>20AD00775 (BIS)</t>
  </si>
  <si>
    <t>Honorarios Patentes y Marcas (Nº201330186) 50%</t>
  </si>
  <si>
    <t>P-FAC-0-00-002261/20 (BIS)</t>
  </si>
  <si>
    <t>Honorarios Patentes y Marcas (Nº201730445) 50%</t>
  </si>
  <si>
    <t>P-FAC-0-00-002262/20 (BIS)</t>
  </si>
  <si>
    <t>Honorarios Patentes y Marcas (Nº201630327) 50%</t>
  </si>
  <si>
    <t>20AD01359 (BIS)</t>
  </si>
  <si>
    <t>Honorarios Patentes y Marcas (Nº201131383) 50%</t>
  </si>
  <si>
    <t>P-FAC-0-00-001137/20 (BIS)</t>
  </si>
  <si>
    <t>Honorarios Patentes y Marcas (Nº201730170) 50%</t>
  </si>
  <si>
    <t>P-FAC-0-00-003625/20 (BIS)</t>
  </si>
  <si>
    <t>Honorarios Patentes y Marcas (Nº202030682) 50%</t>
  </si>
  <si>
    <t>Solitium, S.L.  (Ruprablas)</t>
  </si>
  <si>
    <t>2000003140</t>
  </si>
  <si>
    <t>Mantenimiento Multifunción Ricoh (Enero)</t>
  </si>
  <si>
    <t>Mantenimiento Multifunción Ricoh (Febrero)</t>
  </si>
  <si>
    <t>Mantenimiento Multifunción Ricoh (Marzo)</t>
  </si>
  <si>
    <t>Mantenimiento Multifunción Ricoh (Abril-Mayo)</t>
  </si>
  <si>
    <t>Mantenimiento Multifunción Ricoh (Junio)</t>
  </si>
  <si>
    <t>Mantenimiento Multifunción Ricoh (Julio)</t>
  </si>
  <si>
    <t>Mantenimiento Multifunción Ricoh (Agosto)</t>
  </si>
  <si>
    <t>Mantenimiento Multifunción Ricoh (Septiembre)</t>
  </si>
  <si>
    <t>Mantenimiento Multifunción Ricoh (Octubre)</t>
  </si>
  <si>
    <t>Mantenimiento Multifunción Ricoh (Noviembre)</t>
  </si>
  <si>
    <t>Mantenimiento Multifunción Ricoh (Diciembre)</t>
  </si>
  <si>
    <t>Iberfluid Instruments</t>
  </si>
  <si>
    <t>Reparación controlador de flujo másico</t>
  </si>
  <si>
    <t>Soluciones integrales de Impresión, S.L. (Soimsa)</t>
  </si>
  <si>
    <t>20811</t>
  </si>
  <si>
    <t>Mantenimiento Multifunción Kyocera Enero)</t>
  </si>
  <si>
    <t>Mantenimiento Multifunción Kyocera Febrero)</t>
  </si>
  <si>
    <t>Go-Red Telecomunicaciones S.L.</t>
  </si>
  <si>
    <t>2020GO/M/00001</t>
  </si>
  <si>
    <t>Mant. Equipos, Red, Telefonia y Firewal (Enero)</t>
  </si>
  <si>
    <t>000115</t>
  </si>
  <si>
    <t>Poster EC Congreso Euromicroph</t>
  </si>
  <si>
    <t>SmartGroup Voip Services, S.L.</t>
  </si>
  <si>
    <t>522</t>
  </si>
  <si>
    <t>Mant. Equipos informaticos (Enero) Abono ABO/28</t>
  </si>
  <si>
    <t>ABO/28</t>
  </si>
  <si>
    <t>Mant. Equipos informaticos (Enero) Fra. 522</t>
  </si>
  <si>
    <t>582</t>
  </si>
  <si>
    <t>Mant. Equipos informaticos (Enero)</t>
  </si>
  <si>
    <t>1108</t>
  </si>
  <si>
    <t>Mant. Equipos informaticos (Febrero)</t>
  </si>
  <si>
    <t>1681</t>
  </si>
  <si>
    <t>Mant. Equipos informaticos (Marzo)</t>
  </si>
  <si>
    <t>2213</t>
  </si>
  <si>
    <t>Mant. Equipos informaticos (Abril)</t>
  </si>
  <si>
    <t>2747</t>
  </si>
  <si>
    <t>Mant. Equipos informaticos (Mayo)</t>
  </si>
  <si>
    <t>3289</t>
  </si>
  <si>
    <t>Mant. Equipos informaticos (Junio)</t>
  </si>
  <si>
    <t>3847</t>
  </si>
  <si>
    <t>Mant. Equipos informaticos (Julio)</t>
  </si>
  <si>
    <t>4973</t>
  </si>
  <si>
    <t>Mant. Equipos informaticos (Septiembre)</t>
  </si>
  <si>
    <t>4404</t>
  </si>
  <si>
    <t>Mant. Equipos informaticos (Agosto)</t>
  </si>
  <si>
    <t>5554</t>
  </si>
  <si>
    <t>Mant. Equipos informaticos (Octubre)</t>
  </si>
  <si>
    <t>6138</t>
  </si>
  <si>
    <t>Mant. Equipos informaticos (Noviembre)</t>
  </si>
  <si>
    <t>6721</t>
  </si>
  <si>
    <t>Mant. Equipos informaticos (Diciembre)</t>
  </si>
  <si>
    <t>Siemens Renting, S.A.</t>
  </si>
  <si>
    <t xml:space="preserve">Leasing  Cuota arrendamiento impresoras </t>
  </si>
  <si>
    <t>Arrendamientos</t>
  </si>
  <si>
    <t>53140101296119</t>
  </si>
  <si>
    <t>53140101359709</t>
  </si>
  <si>
    <t>53140101423889</t>
  </si>
  <si>
    <t>53140101487914</t>
  </si>
  <si>
    <t>53140101546495</t>
  </si>
  <si>
    <t>53140101614904</t>
  </si>
  <si>
    <t>53140101678744</t>
  </si>
  <si>
    <t>53140101743042</t>
  </si>
  <si>
    <t>53140101804346</t>
  </si>
  <si>
    <t>53140101867544</t>
  </si>
  <si>
    <t>53140101928861</t>
  </si>
  <si>
    <t>53140101995620</t>
  </si>
  <si>
    <t>Crestchic Service</t>
  </si>
  <si>
    <t>Audalia Nexia Auditores, S. L.</t>
  </si>
  <si>
    <t>326</t>
  </si>
  <si>
    <t>Auditoria de cuentas Anuales 2019 - 30% (1/3)</t>
  </si>
  <si>
    <t>11</t>
  </si>
  <si>
    <t>Honorarios informes de cuentas BIO_LIGWASTE</t>
  </si>
  <si>
    <t>Auditoria de cuentas Anuales 2019 - 40% (2/3)</t>
  </si>
  <si>
    <t>Auditoria de cuentas Anuales 2019 - 30% (3/3)</t>
  </si>
  <si>
    <t>Honorarios informes de cuentas MICROGRID-ON-CHIP</t>
  </si>
  <si>
    <t>Honorarios informe Nominativa 2019</t>
  </si>
  <si>
    <t>Marc Anderson</t>
  </si>
  <si>
    <t>Contrato asesoramiento Marc Anderson</t>
  </si>
  <si>
    <t>MARC01-20</t>
  </si>
  <si>
    <t>Labnet Biotecnica,  SL</t>
  </si>
  <si>
    <t>Equipamiento (Caja estanca)</t>
  </si>
  <si>
    <t>720000005773</t>
  </si>
  <si>
    <t>720000007037</t>
  </si>
  <si>
    <t>720000013083</t>
  </si>
  <si>
    <t>820000001329</t>
  </si>
  <si>
    <t>Adminia Sistemas S.L.</t>
  </si>
  <si>
    <t>202001003</t>
  </si>
  <si>
    <t>Correo electrónico Enero 2020</t>
  </si>
  <si>
    <t>202001055</t>
  </si>
  <si>
    <t>Correo electrónico (Julio, Agosto, Septiembre 2020</t>
  </si>
  <si>
    <t>202001077</t>
  </si>
  <si>
    <t>Correo electrónico (Octubre, Noviembre y Diciembre 2020</t>
  </si>
  <si>
    <t>2020000144N</t>
  </si>
  <si>
    <t>Mensajería Enero</t>
  </si>
  <si>
    <t>2020000338N</t>
  </si>
  <si>
    <t>Mensajería Febrero</t>
  </si>
  <si>
    <t>2020000523N</t>
  </si>
  <si>
    <t>Mensajería Marzo</t>
  </si>
  <si>
    <t>2020000856N</t>
  </si>
  <si>
    <t>Mensajería Mayo</t>
  </si>
  <si>
    <t>2020001032N</t>
  </si>
  <si>
    <t>Mensajería Junio</t>
  </si>
  <si>
    <t>2020001214N</t>
  </si>
  <si>
    <t>Mensajería Julio (Abono parcial nº 2020000030R)</t>
  </si>
  <si>
    <t>2020001392N</t>
  </si>
  <si>
    <t>Mensajería Agosto</t>
  </si>
  <si>
    <t>2020001553N</t>
  </si>
  <si>
    <t>Mensajería Septiembre</t>
  </si>
  <si>
    <t>2020001554N</t>
  </si>
  <si>
    <t>2020001209N</t>
  </si>
  <si>
    <t>Envios mensajeria (Envío Documentacion EWL)</t>
  </si>
  <si>
    <t>2020000030R</t>
  </si>
  <si>
    <t>Envios mensajeria (Envío muestras CSIC) (Fra. Parc. 2020001214N</t>
  </si>
  <si>
    <t>2020001779N</t>
  </si>
  <si>
    <t>Mensajería Octubre</t>
  </si>
  <si>
    <t>2020002087N</t>
  </si>
  <si>
    <t>Mensajería Noviembre</t>
  </si>
  <si>
    <t>32722</t>
  </si>
  <si>
    <t>Axa Seguros Generales</t>
  </si>
  <si>
    <t>Pago póliza nº 28864910</t>
  </si>
  <si>
    <t>Recibo</t>
  </si>
  <si>
    <t>Seguros</t>
  </si>
  <si>
    <t>CHUBB European Group Limited, Suc. Expaña</t>
  </si>
  <si>
    <t>Poliza directivos (ESDRNA24525)</t>
  </si>
  <si>
    <t>FLLFBA29912</t>
  </si>
  <si>
    <t>BNP Paribas Lease Group, S.A.</t>
  </si>
  <si>
    <t>Leasing 
Cuota arrendamiento impresoras Enero)</t>
  </si>
  <si>
    <t>FLLFBA81983</t>
  </si>
  <si>
    <t>Leasing Cuota arrendamiento impresoras Febrero)</t>
  </si>
  <si>
    <t>FBB47927</t>
  </si>
  <si>
    <t>Leasing Cuota arrendamiento impresoras Marzo)</t>
  </si>
  <si>
    <t>FBC30856</t>
  </si>
  <si>
    <t>Leasing Cuota arrendamiento impresoras Abril)</t>
  </si>
  <si>
    <t>FBC88650</t>
  </si>
  <si>
    <t>Leasing Cuota arrendamiento impresoras Mayo)</t>
  </si>
  <si>
    <t>FBD28188</t>
  </si>
  <si>
    <t>Leasing Cuota arrendamiento impresoras Junio)</t>
  </si>
  <si>
    <t>FBD74288</t>
  </si>
  <si>
    <t>Leasing Cuota arrendamiento impresoras Julio)</t>
  </si>
  <si>
    <t>FBE33040</t>
  </si>
  <si>
    <t>Leasing Cuota arrendamiento impresoras Agosto)</t>
  </si>
  <si>
    <t>FBF04212</t>
  </si>
  <si>
    <t>Leasing Cuota arrendamiento impresoras (Septiembre)</t>
  </si>
  <si>
    <t>FBF39342</t>
  </si>
  <si>
    <t>Leasing Cuota arrendamiento impresoras (Octubre)</t>
  </si>
  <si>
    <t>FBG41704</t>
  </si>
  <si>
    <t>Leasing Cuota arrendamiento impresoras (Noviembre)</t>
  </si>
  <si>
    <t>FBG84642</t>
  </si>
  <si>
    <t>Leasing Cuota arrendamiento impresoras (Diciembre)</t>
  </si>
  <si>
    <t xml:space="preserve">Recibo 35182 </t>
  </si>
  <si>
    <t>Comunidad de Propietarios Parque Tecnológico</t>
  </si>
  <si>
    <t>Recibo Comunidad de Propietarios Ene-Feb 2020</t>
  </si>
  <si>
    <t>Recibo 72059</t>
  </si>
  <si>
    <t>Recibo Comunidad de Propietarios Mar-Abr 2020</t>
  </si>
  <si>
    <t>Recibo 34385</t>
  </si>
  <si>
    <t>Recibo Comunidad de Propietarios May-Jun 2020</t>
  </si>
  <si>
    <t>32687</t>
  </si>
  <si>
    <t>Recibo Comunidad de Propietarios Jul_Ago 2020</t>
  </si>
  <si>
    <t>141026</t>
  </si>
  <si>
    <t>Recibo Comunidad de Propietarios Sep-Oct 2020</t>
  </si>
  <si>
    <t>22982</t>
  </si>
  <si>
    <t>Recibo Comunidad de Propietarios Nov-Dic 2020</t>
  </si>
  <si>
    <t>003/20</t>
  </si>
  <si>
    <t>Consorcio Madroño</t>
  </si>
  <si>
    <t>Cuota por acceso y gestion de recursos electrónicos (Ene-Feb)</t>
  </si>
  <si>
    <t>019/20</t>
  </si>
  <si>
    <t>Cuota por acceso y gestion de recursos electrónicos (Mar-Abr)</t>
  </si>
  <si>
    <t>040/20</t>
  </si>
  <si>
    <t>Cuota por acceso y gestion de recursos electrónicos (May-Jun)</t>
  </si>
  <si>
    <t>051/20</t>
  </si>
  <si>
    <t>Cuota por acceso y gestion de recursos electrónicos (Jul-Ago)</t>
  </si>
  <si>
    <t>057/20</t>
  </si>
  <si>
    <t>Cuota por acceso y gestion de recursos electrónicos (Sep-Oct)</t>
  </si>
  <si>
    <t>063/20</t>
  </si>
  <si>
    <t>Cuota por acceso y gestion de recursos electrónicos (Nov_Dic)</t>
  </si>
  <si>
    <t>Futuver Consulting, S.L.</t>
  </si>
  <si>
    <t>20/00091</t>
  </si>
  <si>
    <t>Mantenimiento IDINET (Enero)</t>
  </si>
  <si>
    <t>20/00207</t>
  </si>
  <si>
    <t>Mantenimiento IDINET (Febrero)</t>
  </si>
  <si>
    <t>20/00338</t>
  </si>
  <si>
    <t>Mantenimiento IDINET (Marzo)</t>
  </si>
  <si>
    <t>20/00447</t>
  </si>
  <si>
    <t>Mantenimiento IDINET (Abril)</t>
  </si>
  <si>
    <t>20/00554</t>
  </si>
  <si>
    <t>Mantenimiento IDINET (Mayo)</t>
  </si>
  <si>
    <t>20/00671</t>
  </si>
  <si>
    <t>Mantenimiento IDINET (Junio)</t>
  </si>
  <si>
    <t>20/00787</t>
  </si>
  <si>
    <t>Mantenimiento IDINET (Julio)</t>
  </si>
  <si>
    <t>20/00884</t>
  </si>
  <si>
    <t>Mantenimiento IDINET (Agosto)</t>
  </si>
  <si>
    <t>20/00988</t>
  </si>
  <si>
    <t>Mantenimiento IDINET (Septiembre)</t>
  </si>
  <si>
    <t>20/01125</t>
  </si>
  <si>
    <t>Mantenimiento IDINET (Octubre)</t>
  </si>
  <si>
    <t>20/01250</t>
  </si>
  <si>
    <t>Mantenimiento IDINET (Noviembre)</t>
  </si>
  <si>
    <t>20/01380</t>
  </si>
  <si>
    <t>Mantenimiento IDINET (Diciembre)</t>
  </si>
  <si>
    <t>2002-26</t>
  </si>
  <si>
    <t>La Diligencia Catering</t>
  </si>
  <si>
    <t>Coffe-Break Reunion REE</t>
  </si>
  <si>
    <t>4090739071</t>
  </si>
  <si>
    <t>4090748832</t>
  </si>
  <si>
    <t>720000043167</t>
  </si>
  <si>
    <t>Reuniones Patronato y C.C.</t>
  </si>
  <si>
    <t>17</t>
  </si>
  <si>
    <t>Asistencia como secretario (patronato Mayo 2020)</t>
  </si>
  <si>
    <t>Mercadona, S.A.</t>
  </si>
  <si>
    <t>3908-010-197922</t>
  </si>
  <si>
    <t>Imedisa, S.L.</t>
  </si>
  <si>
    <t>Material de oficina</t>
  </si>
  <si>
    <t>Material Oficina</t>
  </si>
  <si>
    <t>M20/103</t>
  </si>
  <si>
    <t>M20/162</t>
  </si>
  <si>
    <t>M20/299</t>
  </si>
  <si>
    <t>M20/615</t>
  </si>
  <si>
    <t>M20/647</t>
  </si>
  <si>
    <t>M20/902</t>
  </si>
  <si>
    <t>M20/917</t>
  </si>
  <si>
    <t>M20/927</t>
  </si>
  <si>
    <t>M20/934</t>
  </si>
  <si>
    <t>M20/1051</t>
  </si>
  <si>
    <t>M20/1100</t>
  </si>
  <si>
    <t>M20/1170</t>
  </si>
  <si>
    <t>M20/1367</t>
  </si>
  <si>
    <t>M20/1533</t>
  </si>
  <si>
    <t>2020T1-291</t>
  </si>
  <si>
    <t>Least const Routing (LCR)</t>
  </si>
  <si>
    <t>Telefónica (Enero)</t>
  </si>
  <si>
    <t>Telefónia y datos</t>
  </si>
  <si>
    <t>2020T1-276</t>
  </si>
  <si>
    <t>2020T1-9914</t>
  </si>
  <si>
    <t>Telefónica (Febrero)</t>
  </si>
  <si>
    <t>2020T1-9846</t>
  </si>
  <si>
    <t>2020T1-19538</t>
  </si>
  <si>
    <t>Telefónica (Marzo)</t>
  </si>
  <si>
    <t>2020T1_19496</t>
  </si>
  <si>
    <t>2020T1-29166</t>
  </si>
  <si>
    <t>Telefónica (Abril)</t>
  </si>
  <si>
    <t>2020T1-29103</t>
  </si>
  <si>
    <t>2020T1-38647</t>
  </si>
  <si>
    <t>Telefónica (Mayo)</t>
  </si>
  <si>
    <t>2020T1-38577</t>
  </si>
  <si>
    <t>2020T1-48188</t>
  </si>
  <si>
    <t>Telefónica (Junio)</t>
  </si>
  <si>
    <t>2020T1-49295</t>
  </si>
  <si>
    <t>2020T1-57892</t>
  </si>
  <si>
    <t>Telefónica (Julio)</t>
  </si>
  <si>
    <t>2020T1-59071</t>
  </si>
  <si>
    <t>2020T1-67714</t>
  </si>
  <si>
    <t>Telefónica (Agosto)</t>
  </si>
  <si>
    <t>2020T1-68955</t>
  </si>
  <si>
    <t>2020T1-77480</t>
  </si>
  <si>
    <t>Telefónica (Septiembre)</t>
  </si>
  <si>
    <t>2020T1-78708</t>
  </si>
  <si>
    <t>2020T1-87358</t>
  </si>
  <si>
    <t>Telefónica (Octubre)</t>
  </si>
  <si>
    <t>2020T1-88581</t>
  </si>
  <si>
    <t>2020T1-97305</t>
  </si>
  <si>
    <t>Telefónica (Noviembre)</t>
  </si>
  <si>
    <t>2020T1-97798</t>
  </si>
  <si>
    <t>2020T1-107361</t>
  </si>
  <si>
    <t>Telefónica (Diciembre)</t>
  </si>
  <si>
    <t>2020T1-107869</t>
  </si>
  <si>
    <t>A40007862390-0120</t>
  </si>
  <si>
    <t>Orange Espagne S.A.U. (France Telecom)</t>
  </si>
  <si>
    <t>Telefonía  16/12/19 - 15/01/20)</t>
  </si>
  <si>
    <t>A40007885868-0220</t>
  </si>
  <si>
    <t>Telefonía   16/01/20 - 15/02/20)</t>
  </si>
  <si>
    <t>A40007910049-0320</t>
  </si>
  <si>
    <t>Telefonía   16/02/20 - 15/03/20)</t>
  </si>
  <si>
    <t>A40007932709-0420</t>
  </si>
  <si>
    <t>Telefonía   16/03/20 - 15/04/20)</t>
  </si>
  <si>
    <t>A40007956409-0520</t>
  </si>
  <si>
    <t>Telefonía   16/04/20 - 16/05/20)</t>
  </si>
  <si>
    <t>A40007979230-0620</t>
  </si>
  <si>
    <t>Telefonía   16/05/20 - 16/06/20)</t>
  </si>
  <si>
    <t>A40008002015-0720</t>
  </si>
  <si>
    <t>Telefonía   16/06/20 - 17/07/20)</t>
  </si>
  <si>
    <t>A40008024616-0820</t>
  </si>
  <si>
    <t>Telefonía   16/07/20 - 17/08/20)</t>
  </si>
  <si>
    <t>A40008045962-0920</t>
  </si>
  <si>
    <t>Telefonía   17/08/20 - 17/09/20)</t>
  </si>
  <si>
    <t>A40008067927-1020</t>
  </si>
  <si>
    <t>Telefonía   17/09/20 - 17/10/20)</t>
  </si>
  <si>
    <t>UB19254787</t>
  </si>
  <si>
    <t>Material de Laboratorio (Fra. 20001993)</t>
  </si>
  <si>
    <t>20001993</t>
  </si>
  <si>
    <t>200102-0003</t>
  </si>
  <si>
    <t>Taiko Solutions, S.L.</t>
  </si>
  <si>
    <t>Alojamiento Pagina web (2020)</t>
  </si>
  <si>
    <t>201005-0140</t>
  </si>
  <si>
    <t>Trabajos Pagina web (2020)  (Bolsa de 20 horas)</t>
  </si>
  <si>
    <t>Envío de muestras a VERTEX TECHNICS, S.L.</t>
  </si>
  <si>
    <t>2020000328N</t>
  </si>
  <si>
    <t>28-A0M0-298562</t>
  </si>
  <si>
    <t>Telefónica Movistar</t>
  </si>
  <si>
    <t>Contrato M2M Pymes</t>
  </si>
  <si>
    <t>28-B0M0-300552</t>
  </si>
  <si>
    <t>28-C0M0-305444</t>
  </si>
  <si>
    <t>28-D0M0-309133</t>
  </si>
  <si>
    <t>28-E0M0-312842</t>
  </si>
  <si>
    <t>28-F0M0-316868</t>
  </si>
  <si>
    <t>28-G0M0-323534</t>
  </si>
  <si>
    <t>28-H0M0-328916</t>
  </si>
  <si>
    <t>28-I0M0-335757</t>
  </si>
  <si>
    <t>28-J0M0-339907</t>
  </si>
  <si>
    <t>28-K0M0-342615</t>
  </si>
  <si>
    <t>28-L0M0-345220</t>
  </si>
  <si>
    <t>Cualtis, S.L.</t>
  </si>
  <si>
    <t>7000030832</t>
  </si>
  <si>
    <t>Prevención (Medicina del trabajo) (Abono nº 9000001391)</t>
  </si>
  <si>
    <t>9000001391</t>
  </si>
  <si>
    <t>Prevención (Medicina del trabajo) (Fra. 7000030832)</t>
  </si>
  <si>
    <t>7000050288</t>
  </si>
  <si>
    <t>Prevención (Analiticas especiales) Abono 9000004946</t>
  </si>
  <si>
    <t>7000096588</t>
  </si>
  <si>
    <t>Prevención (Analiticas especiales)</t>
  </si>
  <si>
    <t>7000110927</t>
  </si>
  <si>
    <t>9000004946</t>
  </si>
  <si>
    <t>Prevención (Analiticas especiales) Fra. 7000050288</t>
  </si>
  <si>
    <t>1/202003459</t>
  </si>
  <si>
    <t>A/20008012</t>
  </si>
  <si>
    <t>15/20</t>
  </si>
  <si>
    <t>Material de oficina (Block y sobres)</t>
  </si>
  <si>
    <t>Trufa y Boletus, S.L.</t>
  </si>
  <si>
    <t>Gtos. Comida tesis Antonio Valente</t>
  </si>
  <si>
    <t>0010046727/20</t>
  </si>
  <si>
    <t>UB19254788</t>
  </si>
  <si>
    <t>Reparación lineas Schlenk MPA en taller de vidrio UCM</t>
  </si>
  <si>
    <t>Reparación Material de vidrio</t>
  </si>
  <si>
    <t>IBVC VACUUM S.L. (Iberica Vacuum)</t>
  </si>
  <si>
    <t>Equipamiento (Bomba Vacio)</t>
  </si>
  <si>
    <t>SIN006827</t>
  </si>
  <si>
    <t>UB19254789</t>
  </si>
  <si>
    <t>8250061893</t>
  </si>
  <si>
    <t>8250071411</t>
  </si>
  <si>
    <t>PC Componentes y Multimedia S.L.U.</t>
  </si>
  <si>
    <t>Equipamiento (Monitor)</t>
  </si>
  <si>
    <t>12020/092479</t>
  </si>
  <si>
    <t>12020/092480</t>
  </si>
  <si>
    <t>Material informático</t>
  </si>
  <si>
    <t xml:space="preserve">Material informático </t>
  </si>
  <si>
    <t>FM000419</t>
  </si>
  <si>
    <t>Instituto de Quimica Organica General-CSIC</t>
  </si>
  <si>
    <t>Servicio de análisis externo Masas</t>
  </si>
  <si>
    <t>0203012000019</t>
  </si>
  <si>
    <t>Mouser Electronics</t>
  </si>
  <si>
    <t>UB20002102</t>
  </si>
  <si>
    <t xml:space="preserve">Envio de muestras para caracterización 3D </t>
  </si>
  <si>
    <t>Envios mensajeria (muestras a Universidad Complutense de Madrid)</t>
  </si>
  <si>
    <t>2020000331N</t>
  </si>
  <si>
    <t>Iberlabo, S.A.</t>
  </si>
  <si>
    <t>Envío IREM - Italia (2 fuentes de alimentación del KIRAN 42, para su reparación)</t>
  </si>
  <si>
    <t>Mervilab, S.A.</t>
  </si>
  <si>
    <t>63611</t>
  </si>
  <si>
    <t>20141360</t>
  </si>
  <si>
    <t>Envios mensajeria (Envío  pieza NAP-XPS)</t>
  </si>
  <si>
    <t xml:space="preserve">CSIC-Instituto de Catalisis y Petroleoquimica </t>
  </si>
  <si>
    <t>Servicio de análisis externo XPS</t>
  </si>
  <si>
    <t>401022000024</t>
  </si>
  <si>
    <t>61908365</t>
  </si>
  <si>
    <t>2008339</t>
  </si>
  <si>
    <t>Quantum Desing GmbH</t>
  </si>
  <si>
    <t>Equipamiento (Simulador Solar)</t>
  </si>
  <si>
    <t>Infraestructura Marjai, S.L.</t>
  </si>
  <si>
    <t>Mantenimiento Torre - Pintura</t>
  </si>
  <si>
    <t>F/190038</t>
  </si>
  <si>
    <t>Jamirsa, S.L.</t>
  </si>
  <si>
    <t>Revisión Estructura Torre y Ejecución Escudo Térmico</t>
  </si>
  <si>
    <t>125/20</t>
  </si>
  <si>
    <t>2020204</t>
  </si>
  <si>
    <t>Cuota anual asociacion -2020 1/3 - AS</t>
  </si>
  <si>
    <t>Material de Laboratorio  (Columna HPLC)</t>
  </si>
  <si>
    <t>Ingenieria Analitica, S.L</t>
  </si>
  <si>
    <t>Equipamiento (Detector Fugas)</t>
  </si>
  <si>
    <t>2020secat1050</t>
  </si>
  <si>
    <t xml:space="preserve">Inscripción LA, III Escuela de Materiales Zeolíticos, El Toboso </t>
  </si>
  <si>
    <t>Inscripción LA, III Escuela de Materiales Zeolíticos, El Toboso  (Devol.por cancelación)</t>
  </si>
  <si>
    <t>2020000507N</t>
  </si>
  <si>
    <t>Materiales para el servicio de mantenimiento (Enero)</t>
  </si>
  <si>
    <t>A/200552</t>
  </si>
  <si>
    <t>Reparacion (Sustitución de sondas de presión de ROOF TOP PPG)</t>
  </si>
  <si>
    <t>A/200548</t>
  </si>
  <si>
    <t>Amazon.co.uk</t>
  </si>
  <si>
    <t>2020000508N</t>
  </si>
  <si>
    <t>7000090796</t>
  </si>
  <si>
    <t>7000019047</t>
  </si>
  <si>
    <t>Prevención Tecnica y Vigilancia de la Salud  (Enero)(Contrato 435155/1291356)</t>
  </si>
  <si>
    <t>7000039148</t>
  </si>
  <si>
    <t>Prevención Tecnica y Vigilancia de la Salud  (Febrero)(Contrato 435155/1421034)</t>
  </si>
  <si>
    <t>7000059979</t>
  </si>
  <si>
    <t>Prevención Tecnica y Vigilancia de la Salud  (Marzo)(Contrato 435155/1421034)</t>
  </si>
  <si>
    <t>7000072526</t>
  </si>
  <si>
    <t>Prevención Tecnica y Vigilancia de la Salud  (Abril)(Contrato 435155/1421034)</t>
  </si>
  <si>
    <t>7000090206</t>
  </si>
  <si>
    <t>Prevención Tecnica y Vigilancia de la Salud  (Mayo)(Contrato 435155/1421034)</t>
  </si>
  <si>
    <t>7000112123</t>
  </si>
  <si>
    <t>Prevención Tecnica y Vigilancia de la Salud  (Junio)(Contrato 435155/1421034)</t>
  </si>
  <si>
    <t>7000117875</t>
  </si>
  <si>
    <t>Formacion Coronavirus (COVID-19)</t>
  </si>
  <si>
    <t>7000132514</t>
  </si>
  <si>
    <t>Prevención Tecnica y Vigilancia de la Salud  (Julio)(Contrato 435155/1421034)</t>
  </si>
  <si>
    <t>7000147570</t>
  </si>
  <si>
    <t>Prevención Tecnica y Vigilancia de la Salud  (Agosto)(Contrato 435155/1421034)</t>
  </si>
  <si>
    <t>7000167865</t>
  </si>
  <si>
    <t>Prevención Tecnica y Vigilancia de la Salud  (Septiembre)(Contrato 435155/1421034)</t>
  </si>
  <si>
    <t>7000189675</t>
  </si>
  <si>
    <t>Prevención Tecnica y Vigilancia de la Salud  (Octubre)(Contrato 435155/1421034)</t>
  </si>
  <si>
    <t>7000210313</t>
  </si>
  <si>
    <t>Prevención Tecnica y Vigilancia de la Salud  (Noviembre)(Contrato 435155/1421034)</t>
  </si>
  <si>
    <t>Prevención Tecnica y Vigilancia de la Salud  (Provision Diciembre)(Contrato 435155/1421034)</t>
  </si>
  <si>
    <t>Salas Suministros Industriales, S.L.</t>
  </si>
  <si>
    <t>Dexiberica Soluciones Industriales, S.A.U. (Abaisa)</t>
  </si>
  <si>
    <t>Material de Laboratorio - Epis</t>
  </si>
  <si>
    <t>539743</t>
  </si>
  <si>
    <t>Material de Laboratorio- Epis</t>
  </si>
  <si>
    <t>589208</t>
  </si>
  <si>
    <t>Laborat Aparatos y material para laboratorios S.L.</t>
  </si>
  <si>
    <t>F20000394</t>
  </si>
  <si>
    <t>Equipamiento (5 Agitadores)</t>
  </si>
  <si>
    <t xml:space="preserve">Material informatico </t>
  </si>
  <si>
    <t>204516</t>
  </si>
  <si>
    <t>Material informatico  (Baterias portatil)</t>
  </si>
  <si>
    <t>Material Informático (Baterías Portátil)</t>
  </si>
  <si>
    <t>M_2020_77</t>
  </si>
  <si>
    <t>Dativic, S.L. (Filament2Print)</t>
  </si>
  <si>
    <t>Equipamiento (Cromatógrafo Iónico)</t>
  </si>
  <si>
    <t>D03702</t>
  </si>
  <si>
    <t>Cuota anual asociacion 2018-2019 (Patricia Reñones)</t>
  </si>
  <si>
    <t>2019SECAT1014</t>
  </si>
  <si>
    <t>UB19261391</t>
  </si>
  <si>
    <t>UB19262913</t>
  </si>
  <si>
    <t>Aspen technology</t>
  </si>
  <si>
    <t>Software (Licencia Aspen)</t>
  </si>
  <si>
    <t>7176936</t>
  </si>
  <si>
    <t>Thermal Ceramics España, S.L.</t>
  </si>
  <si>
    <t>Material de Laboratorio  (Escudo térmico)</t>
  </si>
  <si>
    <t>20000407 RI</t>
  </si>
  <si>
    <t>20000407 RI (BIS)</t>
  </si>
  <si>
    <t>7176073</t>
  </si>
  <si>
    <t>Envios mensajeria (muestras al INCAR-CSIC (Oviedo)</t>
  </si>
  <si>
    <t>2020000511N</t>
  </si>
  <si>
    <t>UB19261392</t>
  </si>
  <si>
    <t>UB20013390</t>
  </si>
  <si>
    <t>UB19261393</t>
  </si>
  <si>
    <t>Fabriprint</t>
  </si>
  <si>
    <t>FT2020/05368</t>
  </si>
  <si>
    <t>SIPEM, S.A.</t>
  </si>
  <si>
    <t>316-0-2020</t>
  </si>
  <si>
    <t>Real Sociedad Española de Quimica (RSEQ)</t>
  </si>
  <si>
    <t>S0019</t>
  </si>
  <si>
    <t>Material Fungible (Cromatógrafo Iónico)</t>
  </si>
  <si>
    <t>D03760</t>
  </si>
  <si>
    <t>2000974</t>
  </si>
  <si>
    <t>Stockholm Environment Institute, U.S.</t>
  </si>
  <si>
    <t>Software (Renov.LEAP)</t>
  </si>
  <si>
    <t>L1169</t>
  </si>
  <si>
    <t>Envios mensajeria (Devolución filtros VWR)</t>
  </si>
  <si>
    <t>2020000512N</t>
  </si>
  <si>
    <t>CET Auditores, S.L.</t>
  </si>
  <si>
    <t>Certificado de auditoria HyMAP</t>
  </si>
  <si>
    <t>C/20/184</t>
  </si>
  <si>
    <t>HH20208</t>
  </si>
  <si>
    <t>LogMein Ireland Limited</t>
  </si>
  <si>
    <t>Servicio GoToMeeting - 2020</t>
  </si>
  <si>
    <t>1203432455 (BIS)</t>
  </si>
  <si>
    <t>Servicio GoToMeeting - 2020 (Bussines y Profesional)</t>
  </si>
  <si>
    <t xml:space="preserve">Servicio GoToMeeting - 2020/2021 </t>
  </si>
  <si>
    <t>Certificado de auditoria RP3 (SUN-TO -LIQUID)</t>
  </si>
  <si>
    <t>C/20/140</t>
  </si>
  <si>
    <t>Georg Fischer SAU</t>
  </si>
  <si>
    <t>DHL Express Spain, S.L.U.</t>
  </si>
  <si>
    <t>Gastos importacion India - Techinstro (P19935)</t>
  </si>
  <si>
    <t>2020023660</t>
  </si>
  <si>
    <t>2020000520N</t>
  </si>
  <si>
    <t>IDE (Grupo Iberdrola)</t>
  </si>
  <si>
    <t>Peaje acceso cogeneración</t>
  </si>
  <si>
    <t>03200305010034674</t>
  </si>
  <si>
    <t>03200305010034676</t>
  </si>
  <si>
    <t>03200305010034677</t>
  </si>
  <si>
    <t>CI0915681118</t>
  </si>
  <si>
    <t>Vodafone España, S.A.U.</t>
  </si>
  <si>
    <t>Telefonía Móvil Enero</t>
  </si>
  <si>
    <t>CI0915818065</t>
  </si>
  <si>
    <t>Telefonía Móvil Febrero</t>
  </si>
  <si>
    <t>CI0915955101</t>
  </si>
  <si>
    <t>Telefonía Móvil Marzo</t>
  </si>
  <si>
    <t>CI0916091006</t>
  </si>
  <si>
    <t>Telefonía Móvil Abril</t>
  </si>
  <si>
    <t>CI0916226158</t>
  </si>
  <si>
    <t>Telefonía Móvil Mayo</t>
  </si>
  <si>
    <t>CI0916361047</t>
  </si>
  <si>
    <t>Telefonía Móvil Junio</t>
  </si>
  <si>
    <t>CI0916496246</t>
  </si>
  <si>
    <t>Telefonía Móvil Julio</t>
  </si>
  <si>
    <t>CI0916631573</t>
  </si>
  <si>
    <t>Telefonía Móvil Agosto</t>
  </si>
  <si>
    <t>CI0916766385</t>
  </si>
  <si>
    <t>Telefonía Móvil Septiembre</t>
  </si>
  <si>
    <t>CI0916901240</t>
  </si>
  <si>
    <t>Telefonía Móvil Octubre</t>
  </si>
  <si>
    <t>CI0917035867</t>
  </si>
  <si>
    <t>Telefonía Móvil Noviembre</t>
  </si>
  <si>
    <t>CI0917169851</t>
  </si>
  <si>
    <t>Telefonía Móvil Diciembre</t>
  </si>
  <si>
    <t>CCIR0175320</t>
  </si>
  <si>
    <t>M_2020_96</t>
  </si>
  <si>
    <t>P-FAC-0-00-001243/20</t>
  </si>
  <si>
    <t>Vidrio Industrial Pobel, S.A.</t>
  </si>
  <si>
    <t>20/733</t>
  </si>
  <si>
    <t>European Energy Research Alliance (EERA)</t>
  </si>
  <si>
    <t>2020/000069</t>
  </si>
  <si>
    <t>On-Promo Global Agency, S.L.</t>
  </si>
  <si>
    <t>Material Feria Madrid es Ciencia (aplazada-COVID-19)</t>
  </si>
  <si>
    <t>Evento</t>
  </si>
  <si>
    <t>INV2020/0531</t>
  </si>
  <si>
    <t>Publicidad Empusa, S.L.</t>
  </si>
  <si>
    <t>200210</t>
  </si>
  <si>
    <t>720000064306</t>
  </si>
  <si>
    <t>R01231</t>
  </si>
  <si>
    <t>Reparacion (Mano de obra reparacion detector cromatografo ionico)</t>
  </si>
  <si>
    <t>20AD00775</t>
  </si>
  <si>
    <t>Material de Laboratorio - Epis (COVID-19)</t>
  </si>
  <si>
    <t>M_2020_108</t>
  </si>
  <si>
    <t>Material Impresión 3D para fabricacion de EPIS COVID-19</t>
  </si>
  <si>
    <t>Hostinet, S.L.</t>
  </si>
  <si>
    <t>Alojamiento dominio  Fotoartcm.es</t>
  </si>
  <si>
    <t>HS-202003-1150</t>
  </si>
  <si>
    <t>21200402010272560</t>
  </si>
  <si>
    <t>Iberdrola Clientes, SAU</t>
  </si>
  <si>
    <t>Energía eléctrica. Iberdrola 2020</t>
  </si>
  <si>
    <t>21200505010320144</t>
  </si>
  <si>
    <t>21200602010275969</t>
  </si>
  <si>
    <t>21200702010252616</t>
  </si>
  <si>
    <t>21200804010298914</t>
  </si>
  <si>
    <t>21200902010223685</t>
  </si>
  <si>
    <t>21201002010301290</t>
  </si>
  <si>
    <t>21201104010237859</t>
  </si>
  <si>
    <t>21201202010273011</t>
  </si>
  <si>
    <t>Consorci de Serveis Universitaris de Catalunya (CSUC)</t>
  </si>
  <si>
    <t>Computation time through CSUC , no2</t>
  </si>
  <si>
    <t>F20-0753</t>
  </si>
  <si>
    <t>ABG Intellectual Property Law, S.L. (ABG Patentes)</t>
  </si>
  <si>
    <t>Honorarios Patentes y Marcas  (Patente nº ES2609600B1)</t>
  </si>
  <si>
    <t>202002606</t>
  </si>
  <si>
    <t>Alvaro Remesal Royo (ADURI)</t>
  </si>
  <si>
    <t>Página web y base de datos para la Acción COST Yeast4Bio</t>
  </si>
  <si>
    <t>FA2020-7</t>
  </si>
  <si>
    <t>1/202000311</t>
  </si>
  <si>
    <t>202002606 (BIS)</t>
  </si>
  <si>
    <t>202002627 (BIS)</t>
  </si>
  <si>
    <t>Honorarios Patentes y Marcas  (Patente nº PCT/EP2019/086203)</t>
  </si>
  <si>
    <t>202002874 (BIS)</t>
  </si>
  <si>
    <t>Honorarios Patentes y Marcas  (Patente nº EP20382311.7</t>
  </si>
  <si>
    <t xml:space="preserve">202004078 </t>
  </si>
  <si>
    <t xml:space="preserve">Devolucion de Honorarios Patentes y Marcas  (Patente nº PCT/EP2019/086203) </t>
  </si>
  <si>
    <t>202006241 (BIS)</t>
  </si>
  <si>
    <t>Honorarios Patentes y Marcas  (Patente nº EP20382772.0)</t>
  </si>
  <si>
    <t>202007241 (BIS)</t>
  </si>
  <si>
    <t>202007268 (BIS)</t>
  </si>
  <si>
    <t>Honorarios Patentes y Marcas  (Patente nº ES2694653B2</t>
  </si>
  <si>
    <t>202007294 (BIS)</t>
  </si>
  <si>
    <t>Kairel Services Empresariales, S.L.</t>
  </si>
  <si>
    <t>202065465</t>
  </si>
  <si>
    <t>Farnell Components, S.L.</t>
  </si>
  <si>
    <t>20003470</t>
  </si>
  <si>
    <t>Asociación Española del Hidrógeno- AeH2</t>
  </si>
  <si>
    <t>C-030/2020</t>
  </si>
  <si>
    <t>FCRAC20/00586</t>
  </si>
  <si>
    <t>Suministros Generales para Laboratorio, S. L. (SGL)</t>
  </si>
  <si>
    <t>F2020-73439</t>
  </si>
  <si>
    <t>F2020-73716</t>
  </si>
  <si>
    <t xml:space="preserve">INIELCO Soluciones Integrales de Instalación, S.L. </t>
  </si>
  <si>
    <t>Reparacion (Trabajos de adaptación a Normativa de Centro de Transformación)</t>
  </si>
  <si>
    <t>F01623</t>
  </si>
  <si>
    <t>3066334</t>
  </si>
  <si>
    <t>Clarke, Modet y Cía, S.L.</t>
  </si>
  <si>
    <t>Honorarios Patentes y Marcas  (Patente nº 2684057B1)</t>
  </si>
  <si>
    <t>7763/2020 (BIS)</t>
  </si>
  <si>
    <t>Reformas y Montajes</t>
  </si>
  <si>
    <t>A/201001</t>
  </si>
  <si>
    <t>Reforma (Ampliación de instalación de PCI en Sótano y Lab. MPA)</t>
  </si>
  <si>
    <t>Reparacion (Suministro de filtros de alta eficiencia para UTA´s)</t>
  </si>
  <si>
    <t>A/201206</t>
  </si>
  <si>
    <t>202002627</t>
  </si>
  <si>
    <t>Lavola 1981 S.A.</t>
  </si>
  <si>
    <t>Software renovacion SimaPro</t>
  </si>
  <si>
    <t>01/200626</t>
  </si>
  <si>
    <t>Termómetro Térmico (COVID-19)</t>
  </si>
  <si>
    <t>Otros Gastos</t>
  </si>
  <si>
    <t xml:space="preserve">7763/2020 </t>
  </si>
  <si>
    <t>Construcciones Mecánicas Fervi, S.L.</t>
  </si>
  <si>
    <t>FA001761</t>
  </si>
  <si>
    <t>3982111</t>
  </si>
  <si>
    <t>Fungibles gases (alquiler de botellas FA)</t>
  </si>
  <si>
    <t>Asociación Ibérica de la Fotocatálisis</t>
  </si>
  <si>
    <t>020/007</t>
  </si>
  <si>
    <t>UB20008304</t>
  </si>
  <si>
    <t>Cuota anual asociacion 2020 (Unidad TQ)</t>
  </si>
  <si>
    <t>2020SECAT1010</t>
  </si>
  <si>
    <t>Iustecdata Cumplimiento, S.L.</t>
  </si>
  <si>
    <t>2069</t>
  </si>
  <si>
    <t xml:space="preserve">Asistencia en datos personales Proteccion de Datos </t>
  </si>
  <si>
    <t>2077</t>
  </si>
  <si>
    <t>2082</t>
  </si>
  <si>
    <t>2099</t>
  </si>
  <si>
    <t>Laminas de acetato para fabricacion de EPIS COVID-19</t>
  </si>
  <si>
    <t>JP20332</t>
  </si>
  <si>
    <t>Botoneras elasticas para fabricacion de EPIS (COVID-19)</t>
  </si>
  <si>
    <t>JP20333</t>
  </si>
  <si>
    <t>Ebunda Technologies, SLU</t>
  </si>
  <si>
    <t>Traduccion documentacion (Memoria 2019)</t>
  </si>
  <si>
    <t>E0130</t>
  </si>
  <si>
    <t>Reparacion (Materiales para el servicio de mantenimiento Febrero 2020)</t>
  </si>
  <si>
    <t>A/201427</t>
  </si>
  <si>
    <t>Reparacion (deficiencias de vitrinas de Kottermann)</t>
  </si>
  <si>
    <t>A/201428</t>
  </si>
  <si>
    <t>Asistencia en datos personales Proteccion de Datos (2019)</t>
  </si>
  <si>
    <t>2059</t>
  </si>
  <si>
    <t>3938384</t>
  </si>
  <si>
    <t>Fungibles gases (alquiler de botellas TQ y FA) (Abono 5125616)</t>
  </si>
  <si>
    <t>3968771</t>
  </si>
  <si>
    <t>Fungibles gases (alquiler de botellas TQ)</t>
  </si>
  <si>
    <t>5125616</t>
  </si>
  <si>
    <t>Fungibles gases (alquiler de botellas TQ y FA) (Fra. 3938384)</t>
  </si>
  <si>
    <t>3982112</t>
  </si>
  <si>
    <t>P-FAC-0-00-002261/20</t>
  </si>
  <si>
    <t>MAHUPA 1941 S.L</t>
  </si>
  <si>
    <t>Rotula tu mismo, S.L.</t>
  </si>
  <si>
    <t>Mamparas proteccion (COVID-19)</t>
  </si>
  <si>
    <t>CU040431</t>
  </si>
  <si>
    <t>P-FAC-0-00-002262/20</t>
  </si>
  <si>
    <t>1/202007731</t>
  </si>
  <si>
    <t>1/202009238</t>
  </si>
  <si>
    <t>IREM SpA a</t>
  </si>
  <si>
    <t>Reparación 2 fuentes de alimentación de KIRAN42</t>
  </si>
  <si>
    <t>1127</t>
  </si>
  <si>
    <t>4090755428</t>
  </si>
  <si>
    <t>UB20013391</t>
  </si>
  <si>
    <t>Discountoffice Spain SL</t>
  </si>
  <si>
    <t>F4283</t>
  </si>
  <si>
    <t>Laminas de PVC para fabricacion de EPIS COVID-19</t>
  </si>
  <si>
    <t>Contactica, S.L.</t>
  </si>
  <si>
    <t>Servicios de consultoría para la presentación de la propuesta PROMONO</t>
  </si>
  <si>
    <t>3000_041/2020</t>
  </si>
  <si>
    <t>D04484</t>
  </si>
  <si>
    <t>Totembal, S.L.</t>
  </si>
  <si>
    <t>A20/2000239</t>
  </si>
  <si>
    <t>Antares Instrumentación, S.L.</t>
  </si>
  <si>
    <t>FES200062</t>
  </si>
  <si>
    <t>Netandcorp Creativos, S.L.</t>
  </si>
  <si>
    <t>20/2246</t>
  </si>
  <si>
    <t>UB20013392</t>
  </si>
  <si>
    <t>A/202107</t>
  </si>
  <si>
    <t>Mantenimiento Campo Solar (Periodo 01/06/20 a 30/08/20)</t>
  </si>
  <si>
    <t>A203969</t>
  </si>
  <si>
    <t>Mantenimiento Campo Solar (Periodo 01/09/20 a 30/11/20)</t>
  </si>
  <si>
    <t>8250093824</t>
  </si>
  <si>
    <t>8250095335</t>
  </si>
  <si>
    <t>8250093014</t>
  </si>
  <si>
    <t>UB20022313</t>
  </si>
  <si>
    <t>A/20019555</t>
  </si>
  <si>
    <t>Equipamiento (Placa calefactora)</t>
  </si>
  <si>
    <t>1/202007809</t>
  </si>
  <si>
    <t>Cristaleria Rode, S.L.</t>
  </si>
  <si>
    <t>ISES – International Solar Energy Societ</t>
  </si>
  <si>
    <t xml:space="preserve">Cuota anual asociacion 2020 </t>
  </si>
  <si>
    <t>38372/20</t>
  </si>
  <si>
    <t>UB20025086</t>
  </si>
  <si>
    <t>UB20019966</t>
  </si>
  <si>
    <t>Sequopro, S.L.</t>
  </si>
  <si>
    <t>A20447</t>
  </si>
  <si>
    <t>Equipamiento (Calibrador de NOx )</t>
  </si>
  <si>
    <t>A20446</t>
  </si>
  <si>
    <t>Thermo Fisher</t>
  </si>
  <si>
    <t>Reparación (FTIR-2)</t>
  </si>
  <si>
    <t>20MIC00127</t>
  </si>
  <si>
    <t>202869</t>
  </si>
  <si>
    <t xml:space="preserve">Material Fungible </t>
  </si>
  <si>
    <t>D04769</t>
  </si>
  <si>
    <t>Linealab, S.L</t>
  </si>
  <si>
    <t>8250102944</t>
  </si>
  <si>
    <t>8250165332</t>
  </si>
  <si>
    <t>Ados Sociservin, S.L.</t>
  </si>
  <si>
    <t xml:space="preserve">Toma Electrica Campana Extractora </t>
  </si>
  <si>
    <t>UB20022314</t>
  </si>
  <si>
    <t>20201000056</t>
  </si>
  <si>
    <t>Mascarilla (Ana Maria Martin)</t>
  </si>
  <si>
    <t>FRO20200865961</t>
  </si>
  <si>
    <t>CO2cat-92</t>
  </si>
  <si>
    <t>Fundación Scito</t>
  </si>
  <si>
    <t>Inscripción  MBM Online Meetup Structure-function Relationships in CO2 Electrocatalysis 09-10/06/2020</t>
  </si>
  <si>
    <t>Virginia Iacob (Zender Multiservices, S.L.) (Andorra Market)</t>
  </si>
  <si>
    <t>Equipamiento (Frigorífico Office)</t>
  </si>
  <si>
    <t>ESP-1061</t>
  </si>
  <si>
    <t>Cubos con pedal para residuos (COVID-19)</t>
  </si>
  <si>
    <t>A-V2020-00001250795</t>
  </si>
  <si>
    <t>A-V2020-00001251550</t>
  </si>
  <si>
    <t>A-V2020-00001251034</t>
  </si>
  <si>
    <t>A-V2020-00001271160</t>
  </si>
  <si>
    <t>Solución Profesional de Higiene y Control de Plagas, S.L. (HY&amp;PEST)</t>
  </si>
  <si>
    <t>Desinfección mediante nebulizado- Mayo (COVID-19)</t>
  </si>
  <si>
    <t>200550</t>
  </si>
  <si>
    <t>Desinfección mediante nebulizado- Junio (COVID-19)</t>
  </si>
  <si>
    <t>200751</t>
  </si>
  <si>
    <t>Desinfección mediante nebulizado- Julio (COVID-19)</t>
  </si>
  <si>
    <t>200863</t>
  </si>
  <si>
    <t>Desinfección mediante nebulizado- Agosto (COVID-19)</t>
  </si>
  <si>
    <t>200998</t>
  </si>
  <si>
    <t>Desinfección mediante nebulizado- Septiembre (COVID-19)</t>
  </si>
  <si>
    <t>201148</t>
  </si>
  <si>
    <t>Desinfección mediante nebulizado- Octubre (COVID-19)</t>
  </si>
  <si>
    <t>201252</t>
  </si>
  <si>
    <t>Desinfección mediante nebulizado- Noviembre (COVID-19)</t>
  </si>
  <si>
    <t>201355</t>
  </si>
  <si>
    <t>Desinfección mediante nebulizado- Diciembre (COVID-19)</t>
  </si>
  <si>
    <t>Desinsectación araña roja</t>
  </si>
  <si>
    <t>200434</t>
  </si>
  <si>
    <t>UB20025087</t>
  </si>
  <si>
    <t>Material de Laboratorio  (Abono 20740)</t>
  </si>
  <si>
    <t>Material de Laboratorio (Fra.20361)</t>
  </si>
  <si>
    <t>Fundación IMDEA Agua</t>
  </si>
  <si>
    <t>Análisis de muestras de agua</t>
  </si>
  <si>
    <t>12/20</t>
  </si>
  <si>
    <t>Neware Technology Limited</t>
  </si>
  <si>
    <t>NW2020061903</t>
  </si>
  <si>
    <t>Equipamiento (Cicladores 4000 series (2 Uds) 1/2</t>
  </si>
  <si>
    <t>NW2020061903 (BIS)</t>
  </si>
  <si>
    <t>Equipamiento (Cicladores 4000 series (2 Uds) 2/2</t>
  </si>
  <si>
    <t>4090764841</t>
  </si>
  <si>
    <t>4090765288</t>
  </si>
  <si>
    <t>Envios mensajeria (envio de muestras IMDEA Agua)</t>
  </si>
  <si>
    <t>2020001010N</t>
  </si>
  <si>
    <t>1/202008977</t>
  </si>
  <si>
    <t>1/202012224</t>
  </si>
  <si>
    <t>Agruquero Thermoplastics, S.L.</t>
  </si>
  <si>
    <t>20-003172</t>
  </si>
  <si>
    <t>UB20027004</t>
  </si>
  <si>
    <t>INV/542653_1</t>
  </si>
  <si>
    <t>Vizaro Made In Europe S.L.</t>
  </si>
  <si>
    <t>Mascarillas Cottonblock</t>
  </si>
  <si>
    <t>Botes con pulverizador para solución desinfectante (COVID-19)</t>
  </si>
  <si>
    <t>UB20027005</t>
  </si>
  <si>
    <t>F2020-75387</t>
  </si>
  <si>
    <t>565193</t>
  </si>
  <si>
    <t>Ellsworth Adhesives Ibérica SL</t>
  </si>
  <si>
    <t>7652</t>
  </si>
  <si>
    <t>Aneltia Trading, S.L.U.</t>
  </si>
  <si>
    <t>Equipamiento (Contenedor)</t>
  </si>
  <si>
    <t>4090775013</t>
  </si>
  <si>
    <t>Envios mensajeria (envio de muestras ALBA SYNCHROTRON )</t>
  </si>
  <si>
    <t>2020001012N</t>
  </si>
  <si>
    <t>Nanografi Nanoteknoloji</t>
  </si>
  <si>
    <t>00217</t>
  </si>
  <si>
    <t>4090771078</t>
  </si>
  <si>
    <t>Research Technology Development and Innovation, S.L. (RTDI)</t>
  </si>
  <si>
    <t>Coordinación Proyecto HEATNMOF (Hitos 1 y 2)</t>
  </si>
  <si>
    <t>2019-15</t>
  </si>
  <si>
    <t>2020-44</t>
  </si>
  <si>
    <t>Coordinación Proyecto HEATNMOF (Hitos 3 )</t>
  </si>
  <si>
    <t>1/202009102</t>
  </si>
  <si>
    <t>1/202012139</t>
  </si>
  <si>
    <t>Equipamiento (Recipiente para combustión)</t>
  </si>
  <si>
    <t>202002206</t>
  </si>
  <si>
    <t>A/20023865</t>
  </si>
  <si>
    <t>Elvesys, SAS</t>
  </si>
  <si>
    <t>INV20000288</t>
  </si>
  <si>
    <t>Fungible gases (Reemplazo de botella vacia)</t>
  </si>
  <si>
    <t>10033580</t>
  </si>
  <si>
    <t>Equipamiento (3 ud.Agitadores)</t>
  </si>
  <si>
    <t>FV2006690</t>
  </si>
  <si>
    <t>2020001017N</t>
  </si>
  <si>
    <t>A/20023568</t>
  </si>
  <si>
    <t>Gruas GHG Gomez 2020, S.L.</t>
  </si>
  <si>
    <t>Descarga contenedor 10 pies</t>
  </si>
  <si>
    <t>A-89</t>
  </si>
  <si>
    <t>Servicio de grua para descarga contenedor 10 pies</t>
  </si>
  <si>
    <t>Equipamiento (Incubador Refrigerado)</t>
  </si>
  <si>
    <t>FV2008103</t>
  </si>
  <si>
    <t>Cuota anual asociacion 2020 (Victor de la Peña)</t>
  </si>
  <si>
    <t>2020SECAT1011</t>
  </si>
  <si>
    <t>565363</t>
  </si>
  <si>
    <t>FA000583</t>
  </si>
  <si>
    <t>Bering Connect, S.L.</t>
  </si>
  <si>
    <t>A35/202005</t>
  </si>
  <si>
    <t>Tramites de extranjeria (Renov.Nagaraj)</t>
  </si>
  <si>
    <t>A40/202006</t>
  </si>
  <si>
    <t>A48/202007</t>
  </si>
  <si>
    <t>Tramites de extranjeria (Jankovic y esposa)</t>
  </si>
  <si>
    <t>A46/202006</t>
  </si>
  <si>
    <t>Tramites de extranjeria (David)</t>
  </si>
  <si>
    <t>A47/202006</t>
  </si>
  <si>
    <t>Tramites de extranjeria (Freddy)</t>
  </si>
  <si>
    <t>A51/202007</t>
  </si>
  <si>
    <t>A61/202008</t>
  </si>
  <si>
    <t>Tramites de extranjeria (Suplidos traducción Arkendu Roy)</t>
  </si>
  <si>
    <t>A88/202011</t>
  </si>
  <si>
    <t>Tramites de extranjeria (Catalina)</t>
  </si>
  <si>
    <t>20AD01359</t>
  </si>
  <si>
    <t>UB20034798</t>
  </si>
  <si>
    <t>Equipamiento (Frigorífico TQ)</t>
  </si>
  <si>
    <t>ESP_1098</t>
  </si>
  <si>
    <t>20005858</t>
  </si>
  <si>
    <t>UB20034799</t>
  </si>
  <si>
    <t>Envios mensajeria (envio de muestras Multifunctional Nanocomposite Group)</t>
  </si>
  <si>
    <t>2020001019N</t>
  </si>
  <si>
    <t>1/202009531</t>
  </si>
  <si>
    <t>1/202010776</t>
  </si>
  <si>
    <t>UB20034800</t>
  </si>
  <si>
    <t>Compras supermercado</t>
  </si>
  <si>
    <t>A-V2020-00001638732</t>
  </si>
  <si>
    <t>D05031</t>
  </si>
  <si>
    <t>Ferres 99 International technology SL</t>
  </si>
  <si>
    <t>Contratación ESRs, movilidad y networking internacional</t>
  </si>
  <si>
    <t>FE2220</t>
  </si>
  <si>
    <t>Fluzo Studios S.L.</t>
  </si>
  <si>
    <t>Web e imagen del proyecto HeatNMMo</t>
  </si>
  <si>
    <t>FLZ20049</t>
  </si>
  <si>
    <t>FRO2020139559</t>
  </si>
  <si>
    <t>2019123</t>
  </si>
  <si>
    <t>Hydrogen Europe Research</t>
  </si>
  <si>
    <t>Cuota anual asociacion 2020</t>
  </si>
  <si>
    <t>202006-028</t>
  </si>
  <si>
    <t>Envios mensajeria (Envío de muestras al INCAR-CSIC (Oviedo)</t>
  </si>
  <si>
    <t>2020001195N</t>
  </si>
  <si>
    <t>20/1153</t>
  </si>
  <si>
    <t>64098</t>
  </si>
  <si>
    <t>Biometa Tecnología y Sistemas, S.A.</t>
  </si>
  <si>
    <t>FV-031367</t>
  </si>
  <si>
    <t>62038043</t>
  </si>
  <si>
    <t xml:space="preserve">Contrato anual 2020 mantenimiento web ACES2030 </t>
  </si>
  <si>
    <t>20/2263</t>
  </si>
  <si>
    <t>747-0-2020</t>
  </si>
  <si>
    <t>Instituto Ciencias de Materiales de Barcelona(CSIC)</t>
  </si>
  <si>
    <t>Analisis medidas Reómetro en ICMAB</t>
  </si>
  <si>
    <t>0201022000102</t>
  </si>
  <si>
    <t>Envios mensajeria (Envío fuente de alimentación KIRAN42-IREM)</t>
  </si>
  <si>
    <t>UB20038822</t>
  </si>
  <si>
    <t>1/202010535</t>
  </si>
  <si>
    <t>Effectia Innovation Solutions, S.L.</t>
  </si>
  <si>
    <t>2020-28</t>
  </si>
  <si>
    <t>Asistencia Técnica sello HRS4R (1/2)</t>
  </si>
  <si>
    <t>2020-61</t>
  </si>
  <si>
    <t>Asistencia Técnica sello HRS4R (2/2)</t>
  </si>
  <si>
    <t>Envios mensajeria (Envío NETZSCH: recogida termopar )</t>
  </si>
  <si>
    <t>UC20309680</t>
  </si>
  <si>
    <t>Alquiler de botellas (Abono UA20037122)</t>
  </si>
  <si>
    <t>UA20037122</t>
  </si>
  <si>
    <t>Alquiler de botellas (Fra.UC20309680)</t>
  </si>
  <si>
    <t>UB20038823</t>
  </si>
  <si>
    <t>Envios mensajeria (Envío paquete Torrejon de Ardoz)</t>
  </si>
  <si>
    <t>2020001197N</t>
  </si>
  <si>
    <t>Mengel Engineering</t>
  </si>
  <si>
    <t>Envios mensajeria (Envío muestras a la Universidad de Zaragoza )</t>
  </si>
  <si>
    <t>2020001196N</t>
  </si>
  <si>
    <t>62019417</t>
  </si>
  <si>
    <t>UB20038824</t>
  </si>
  <si>
    <t>CONVIN SA</t>
  </si>
  <si>
    <t>Inscripción RC virtual Congress EUROSUN2020 1-3/09/2020 (originalmente en Atenas)</t>
  </si>
  <si>
    <t>47926</t>
  </si>
  <si>
    <t>Linlab Soluciones de Laboratorio, S.L.</t>
  </si>
  <si>
    <t>Gastos importacion Turquia - Nanographi (P20451)</t>
  </si>
  <si>
    <t>53482</t>
  </si>
  <si>
    <t>JASCO Analitica Spain SL</t>
  </si>
  <si>
    <t>FVSTR202023</t>
  </si>
  <si>
    <t>RAMAN reparación (Abono FVRSTR_20203)</t>
  </si>
  <si>
    <t>FVRSTR_20203</t>
  </si>
  <si>
    <t>RAMAN reparación (Fra.FVSTR202023)</t>
  </si>
  <si>
    <t>INTEC ANALISIS ELEMENTAL SL</t>
  </si>
  <si>
    <t>35-20</t>
  </si>
  <si>
    <t>4090779285</t>
  </si>
  <si>
    <t>4090788544</t>
  </si>
  <si>
    <t>Envios mensajeria (Envío muestras Institut de Ciència de Materials de Barcelona (ICMAB-CSIC) )</t>
  </si>
  <si>
    <t>2020001198N</t>
  </si>
  <si>
    <t>UB20057999</t>
  </si>
  <si>
    <t>FA000565</t>
  </si>
  <si>
    <t>000825</t>
  </si>
  <si>
    <t>007-0007-828263</t>
  </si>
  <si>
    <t>International Desalination Association</t>
  </si>
  <si>
    <t>Inscripción JLLG Asistencia a la DA Academy Webinar on Innovation in Desalination Brine Mining with SWCC (online) 29/07/2020</t>
  </si>
  <si>
    <t>P-FAC-0-00-003625/20</t>
  </si>
  <si>
    <t>P-FAC-0-00-001137/20</t>
  </si>
  <si>
    <t>Gastos de importacion baterias neware (P-20421)</t>
  </si>
  <si>
    <t>Gastos de importacion  Neware (P-20421) Abono CNESP0086095</t>
  </si>
  <si>
    <t>CNESP0086095</t>
  </si>
  <si>
    <t>Gastos de importacion  Neware (P-20421) Fra.203328575</t>
  </si>
  <si>
    <t>STEAG Energy Servicies Gmgh</t>
  </si>
  <si>
    <t>Software renovacion EBSILON</t>
  </si>
  <si>
    <t>10501072</t>
  </si>
  <si>
    <t>UB20042040</t>
  </si>
  <si>
    <t>UB20058000</t>
  </si>
  <si>
    <t>UB20042041</t>
  </si>
  <si>
    <t>6067</t>
  </si>
  <si>
    <t>ECCE20202483</t>
  </si>
  <si>
    <t>IEEE</t>
  </si>
  <si>
    <t>Inscripción DM Congreso ECCE, 11-15/10/2020 (VIRTUAL)</t>
  </si>
  <si>
    <t>039-0007-674992</t>
  </si>
  <si>
    <t>ECCE20202484</t>
  </si>
  <si>
    <t>Inscripción DMR Congreso ECCE, 11-15/10/2020 (VIRTUAL)</t>
  </si>
  <si>
    <t>1-FA-38461</t>
  </si>
  <si>
    <t>Prof.48188</t>
  </si>
  <si>
    <t>Fundación Crusos de Verano de la UPV</t>
  </si>
  <si>
    <t>Inscripción SRM Photochem School 2020, 07-09/09/2020</t>
  </si>
  <si>
    <t>Obeki Elecric Machines, S.L.</t>
  </si>
  <si>
    <t>Equipamiento (banco de motores)</t>
  </si>
  <si>
    <t>Exel Industrial, S.L.</t>
  </si>
  <si>
    <t>Equipamiento (variador bidireccional de frecuencia ) Abono nº ABVR200038</t>
  </si>
  <si>
    <t>ABVR200038</t>
  </si>
  <si>
    <t>Equipamiento (variador bidireccional de frecuencia ) Fra. 200881</t>
  </si>
  <si>
    <t xml:space="preserve">Equipamiento (variador bidireccional de frecuencia ) </t>
  </si>
  <si>
    <t>FV2008104</t>
  </si>
  <si>
    <t>FRO20201417412</t>
  </si>
  <si>
    <t>Agilent Technologies Sapin, S.L.</t>
  </si>
  <si>
    <t>UB20058001</t>
  </si>
  <si>
    <t>FV2007855</t>
  </si>
  <si>
    <t>Royal Society of Chemistry</t>
  </si>
  <si>
    <t>Publicaciones (OpenAccess Pii Code: D0SE00687D)</t>
  </si>
  <si>
    <t>INV_005087</t>
  </si>
  <si>
    <t>FV2007856</t>
  </si>
  <si>
    <t xml:space="preserve">Apriga Technology Services, SL </t>
  </si>
  <si>
    <t>Equipamiento (Nevera)</t>
  </si>
  <si>
    <t>104600</t>
  </si>
  <si>
    <t>De la Hija Construccion, S.L. (DHD)</t>
  </si>
  <si>
    <t>Equipamiento (Realización losa hormigon en campo solar)</t>
  </si>
  <si>
    <t>Obras/Edificio</t>
  </si>
  <si>
    <t>18/20</t>
  </si>
  <si>
    <t>Plataforma Gases CS-Equipamiento (Realización losa hormigon en campo solar)</t>
  </si>
  <si>
    <t>19/20</t>
  </si>
  <si>
    <t>UB20121414</t>
  </si>
  <si>
    <t>Plataforma Gases CS-Equipamiento (Instalación para bloques de Ar, CO2 y CH4)</t>
  </si>
  <si>
    <t>UB20501841</t>
  </si>
  <si>
    <t>UH20704354</t>
  </si>
  <si>
    <t>Equipamiento (Campana citostaticos)</t>
  </si>
  <si>
    <t>4090819055</t>
  </si>
  <si>
    <t>UB20057998</t>
  </si>
  <si>
    <t>UB20062010</t>
  </si>
  <si>
    <t>Envios mensajeria (Envío muestras CSIC)</t>
  </si>
  <si>
    <t>2020001732N</t>
  </si>
  <si>
    <t>Prof.44358</t>
  </si>
  <si>
    <t>Inscripción ARV IV Encuentro de jovenes investigadores SECAT</t>
  </si>
  <si>
    <t>222-471524</t>
  </si>
  <si>
    <t>Ecosuper Alimentacion, S.L. (Alcampo)</t>
  </si>
  <si>
    <t>Compra Sanytol (COVID-19)</t>
  </si>
  <si>
    <t>Xiamen Tob New Energy Technology Co, LTD</t>
  </si>
  <si>
    <t>Equipamiento (Equipos para montaje de baterías Pouch)</t>
  </si>
  <si>
    <t>INV2020EG0806-01</t>
  </si>
  <si>
    <t>UB20058002</t>
  </si>
  <si>
    <t>UB20058003</t>
  </si>
  <si>
    <t>Equipamiento (1 ud.Estufa y 3 ud.Agitadores)</t>
  </si>
  <si>
    <t>FV2008649</t>
  </si>
  <si>
    <t>Micrux Fluidic, S.L.</t>
  </si>
  <si>
    <t>Equipamiento (Bomba jeringa)</t>
  </si>
  <si>
    <t>FA1730/20</t>
  </si>
  <si>
    <t>A20201232</t>
  </si>
  <si>
    <t>202001019</t>
  </si>
  <si>
    <t>Mantenimiento Serv. EDUROAM 2020 y Alojamiento Web (Ene-Mar)</t>
  </si>
  <si>
    <t>202001020</t>
  </si>
  <si>
    <t>Mantenimiento Serv. EDUROAM 2020 y Alojamiento Web (Abr-Jun)</t>
  </si>
  <si>
    <t>202001048</t>
  </si>
  <si>
    <t>Mantenimiento Serv. EDUROAM 2020 y Alojamiento Web (Jul-Sep)</t>
  </si>
  <si>
    <t>202001092</t>
  </si>
  <si>
    <t>Mantenimiento Serv. EDUROAM 2020 y Alojamiento Web (Oct-Nov-Dic)</t>
  </si>
  <si>
    <t>PorphyChem SAS</t>
  </si>
  <si>
    <t>Equipamiento (Realización losa hormigon trapezoidal en Campo Solar )</t>
  </si>
  <si>
    <t>20/20</t>
  </si>
  <si>
    <t>20200000000002092</t>
  </si>
  <si>
    <t>Universidad de Granada</t>
  </si>
  <si>
    <t>Inscripción PSF Congreso 20AL01 (07-08/09/2020) Abonado nº 20200000000002097</t>
  </si>
  <si>
    <t>20200000000002097</t>
  </si>
  <si>
    <t>Inscripción PSF Congreso 20AL01 (07-08/09/2020) Fra. 20200000000002092</t>
  </si>
  <si>
    <t>1/202011724</t>
  </si>
  <si>
    <t>1/202011916</t>
  </si>
  <si>
    <t>1/202018960</t>
  </si>
  <si>
    <t>Puralimp, S.L.</t>
  </si>
  <si>
    <t>Limpieza exterior fachadas del edificio y exterior e interior del lucernario</t>
  </si>
  <si>
    <t>Bilega Energía, S.L.</t>
  </si>
  <si>
    <t>FAC2020A2</t>
  </si>
  <si>
    <t>Material de Laboratorio (Electrolito 600L)</t>
  </si>
  <si>
    <t>UB20058004</t>
  </si>
  <si>
    <t>UB20065430</t>
  </si>
  <si>
    <t>39-20</t>
  </si>
  <si>
    <t>Instalación de Split en la sala de trabajo de EQ de la PPP.</t>
  </si>
  <si>
    <t>A/202043</t>
  </si>
  <si>
    <t>P.2020.187</t>
  </si>
  <si>
    <t>UB20062011</t>
  </si>
  <si>
    <t>Material de oficina (Dipticos)</t>
  </si>
  <si>
    <t>52/20</t>
  </si>
  <si>
    <t>Gtos. Importacion (P-20451  Nanografi)</t>
  </si>
  <si>
    <t>2020074800</t>
  </si>
  <si>
    <t>Kelonik Digital, S.L.</t>
  </si>
  <si>
    <t>FVF601027</t>
  </si>
  <si>
    <t>Material de Laboratorio 1/2 (50%)</t>
  </si>
  <si>
    <t>FVF601027 (BIS)</t>
  </si>
  <si>
    <t>Material de Laboratorio 2/2 (50%)</t>
  </si>
  <si>
    <t xml:space="preserve">Biotage Sweden AB, Kungsgatan </t>
  </si>
  <si>
    <t>20/1342</t>
  </si>
  <si>
    <t>20/1443</t>
  </si>
  <si>
    <t>2023450</t>
  </si>
  <si>
    <t>Solaronix, SA</t>
  </si>
  <si>
    <t>INV00017792</t>
  </si>
  <si>
    <t>Fundación IMDEA Materiales</t>
  </si>
  <si>
    <t>Análisis TEM de zeolita</t>
  </si>
  <si>
    <t>FV20/0039</t>
  </si>
  <si>
    <t>UB20065431</t>
  </si>
  <si>
    <t>4090783275</t>
  </si>
  <si>
    <t>4090783675</t>
  </si>
  <si>
    <t>FV2008900</t>
  </si>
  <si>
    <t>2020-EX/000302</t>
  </si>
  <si>
    <t>ChemAxon Kft.</t>
  </si>
  <si>
    <t>Software (compra licencia Chemaxon) Anual 2020</t>
  </si>
  <si>
    <t>MN/20/142</t>
  </si>
  <si>
    <t>Limpieza Campo solar (Limpieza Mensual-Nuevo contrato)</t>
  </si>
  <si>
    <t>MN/20/173</t>
  </si>
  <si>
    <t>MN/20/206</t>
  </si>
  <si>
    <t>MN/20/233</t>
  </si>
  <si>
    <t>MN/20/276</t>
  </si>
  <si>
    <t>MN/20/312</t>
  </si>
  <si>
    <t>MN/20/347</t>
  </si>
  <si>
    <t>MN/20/390</t>
  </si>
  <si>
    <t>264/2020</t>
  </si>
  <si>
    <t>Limpieza perímetro exterior campo solar</t>
  </si>
  <si>
    <t>Grualbe Elevacion S.A.</t>
  </si>
  <si>
    <t>2 000043</t>
  </si>
  <si>
    <t>2 000043 (BIS)</t>
  </si>
  <si>
    <t>6133</t>
  </si>
  <si>
    <t>A6973</t>
  </si>
  <si>
    <t xml:space="preserve">Zeolyst International </t>
  </si>
  <si>
    <t>Dugopa, S.A.</t>
  </si>
  <si>
    <t>Equipamiento (Hornos de Pirolisis) Pago 1/2 50%</t>
  </si>
  <si>
    <t>Equipamiento (Hornos de Pirolisis) Pago 2/2 50%</t>
  </si>
  <si>
    <t>HH20850</t>
  </si>
  <si>
    <t>Hector Hernando</t>
  </si>
  <si>
    <t>UB20065432</t>
  </si>
  <si>
    <t>Fungible Gases</t>
  </si>
  <si>
    <t>UB20065433</t>
  </si>
  <si>
    <t>Reparación termopar y radiation shield</t>
  </si>
  <si>
    <t>0401022000075</t>
  </si>
  <si>
    <t>CSIC-Instituto de Ciencia y Tecnologia del Carbono</t>
  </si>
  <si>
    <t>Análisis XPS</t>
  </si>
  <si>
    <t>202765557037</t>
  </si>
  <si>
    <t>1&amp;1 IONOS España, S.L.U.</t>
  </si>
  <si>
    <t>Renovacion de dominios Artleafs,.com</t>
  </si>
  <si>
    <t>202766055443</t>
  </si>
  <si>
    <t>Renovacion de dominios Artleafs,.com (07/2020-07/2021)</t>
  </si>
  <si>
    <t>UB20080302</t>
  </si>
  <si>
    <t>1/202012456</t>
  </si>
  <si>
    <t>Sarstedt, S.A.U</t>
  </si>
  <si>
    <t>CCIR0187820</t>
  </si>
  <si>
    <t>A/20032652</t>
  </si>
  <si>
    <t>A/20035240</t>
  </si>
  <si>
    <t>A/20031184</t>
  </si>
  <si>
    <t>CNG001352</t>
  </si>
  <si>
    <t>FUNDACIÓ UNIVERSITAT-EMPRESA DE LES ILLES BALEARS</t>
  </si>
  <si>
    <t>Inscripción Alejandro Martinez</t>
  </si>
  <si>
    <t>INV/552945_1</t>
  </si>
  <si>
    <t>INV/552945_1_1</t>
  </si>
  <si>
    <t>Reparación (Caja de guantes)</t>
  </si>
  <si>
    <t>FES200104</t>
  </si>
  <si>
    <t>UB20080303</t>
  </si>
  <si>
    <t>Gastos de importacion  (P-P20808)</t>
  </si>
  <si>
    <t>Reparacion Baño BIO</t>
  </si>
  <si>
    <t>A-V2020-00002325638</t>
  </si>
  <si>
    <t>Compra de Material Hortofruticola</t>
  </si>
  <si>
    <t>Acefe, S.A.U.</t>
  </si>
  <si>
    <t>FA2003557</t>
  </si>
  <si>
    <t>A20035255</t>
  </si>
  <si>
    <t>12020/483040</t>
  </si>
  <si>
    <t>A-V2020-00002013336</t>
  </si>
  <si>
    <t>UB20080304</t>
  </si>
  <si>
    <t>A/20032766</t>
  </si>
  <si>
    <t>A/20035264</t>
  </si>
  <si>
    <t>Racoi, S.L.</t>
  </si>
  <si>
    <t>Honorarios informes de cuentas "MfreeB"</t>
  </si>
  <si>
    <t>2020QC-23000776</t>
  </si>
  <si>
    <t>Interpore</t>
  </si>
  <si>
    <t>Inscripción SB Interpore 2020 Conference 31/08-04/09/2020 (online)</t>
  </si>
  <si>
    <t>Desinsectación avispas en los alrededores del edificio</t>
  </si>
  <si>
    <t>200764</t>
  </si>
  <si>
    <t>Gastos envio  accesorios hidráulicos para prueba</t>
  </si>
  <si>
    <t>Materiales para el servicio de mantenimiento (Marzo-Abril)</t>
  </si>
  <si>
    <t>A202460</t>
  </si>
  <si>
    <t>Materiales para el servicio de mantenimiento (Mayo-Agosto)</t>
  </si>
  <si>
    <t>A202461</t>
  </si>
  <si>
    <t>F20001343</t>
  </si>
  <si>
    <t>F20001669</t>
  </si>
  <si>
    <t>Esmelux Estanteria Rapida, S.L.</t>
  </si>
  <si>
    <t>Equipamiento (Banco de trabajo)</t>
  </si>
  <si>
    <t>202006241</t>
  </si>
  <si>
    <t>Erlab, S.L.</t>
  </si>
  <si>
    <t>FA2009638</t>
  </si>
  <si>
    <t>FRO20201842899</t>
  </si>
  <si>
    <t>FRO20202453283</t>
  </si>
  <si>
    <t>720000043472</t>
  </si>
  <si>
    <t>820000006653</t>
  </si>
  <si>
    <t>2020/046</t>
  </si>
  <si>
    <t>María Román Rupérez</t>
  </si>
  <si>
    <t>Traducción ESEN pie factura</t>
  </si>
  <si>
    <t>GreenDelta GmbH</t>
  </si>
  <si>
    <t>Software renovacion anual de PSILCA (UAS)</t>
  </si>
  <si>
    <t>12-275-2020</t>
  </si>
  <si>
    <t>UB20093885</t>
  </si>
  <si>
    <t>Fungible Gases (Abono UA20097237)</t>
  </si>
  <si>
    <t>UA20097237</t>
  </si>
  <si>
    <t>Fungible Gases (Fra. Parc.UB20093885)</t>
  </si>
  <si>
    <t>Actualización menú página web ACES2030</t>
  </si>
  <si>
    <t>20/2277</t>
  </si>
  <si>
    <t>Hotel Ciudad Mostoles, S.L.</t>
  </si>
  <si>
    <t>Hotel Luis Manuel Guerra estancia SFERA III 06-19/09/2020</t>
  </si>
  <si>
    <t>15710FA</t>
  </si>
  <si>
    <t>UB20093886</t>
  </si>
  <si>
    <t>12020/497219</t>
  </si>
  <si>
    <t>Anton Paar Spain SLU</t>
  </si>
  <si>
    <t>Comercial Hidromar, S.L.</t>
  </si>
  <si>
    <t>FM000720</t>
  </si>
  <si>
    <t>Copyright Clearance Center</t>
  </si>
  <si>
    <t>Publicaciones (OpenAccess Pii Code: D0I-101021)</t>
  </si>
  <si>
    <t>APC600149072</t>
  </si>
  <si>
    <t>AB200450</t>
  </si>
  <si>
    <t>Material de Laboratorio (Fra. FV2009470)</t>
  </si>
  <si>
    <t>FV2009470</t>
  </si>
  <si>
    <t>Material de Laboratorio (Abono AB200450)</t>
  </si>
  <si>
    <t>FV2009809</t>
  </si>
  <si>
    <t>Steriltech, S.L.</t>
  </si>
  <si>
    <t>2380024805</t>
  </si>
  <si>
    <t>Parte De asistencia tecnica Nº 46465.333 de fecha 23/06/2020</t>
  </si>
  <si>
    <t>PSE Conferences &amp; Consulting GmbH</t>
  </si>
  <si>
    <t>Inscripción RC SolarPACES 2020 29/09-02/10/2020 Online</t>
  </si>
  <si>
    <t>4090791609</t>
  </si>
  <si>
    <t>Iolitec Ionic Liquids Technologies GmbH</t>
  </si>
  <si>
    <t>62073217</t>
  </si>
  <si>
    <t>FV2009649</t>
  </si>
  <si>
    <t>UB20097238</t>
  </si>
  <si>
    <t>Inscripción AMH SolarPACES 2020 29/09-02/10/2020 Online</t>
  </si>
  <si>
    <t>UB20093887</t>
  </si>
  <si>
    <t>1/202013793</t>
  </si>
  <si>
    <t>62073214</t>
  </si>
  <si>
    <t>UB20097239</t>
  </si>
  <si>
    <t>UB20109033</t>
  </si>
  <si>
    <t>4090793137</t>
  </si>
  <si>
    <t>4090798251</t>
  </si>
  <si>
    <t>202002795</t>
  </si>
  <si>
    <t>202003132</t>
  </si>
  <si>
    <t>62073215</t>
  </si>
  <si>
    <t>Abaco Air Service, S.L.</t>
  </si>
  <si>
    <t>20/385</t>
  </si>
  <si>
    <t>Equipamiento (Campana Extractora Gases) Abono 20/606</t>
  </si>
  <si>
    <t>20/606</t>
  </si>
  <si>
    <t>Equipamiento  (Campana Extractora Gases) Fra.20/606</t>
  </si>
  <si>
    <t>20/607</t>
  </si>
  <si>
    <t>Equipamiento (Campana Extractora Gases) Fra.20/606</t>
  </si>
  <si>
    <t>FV2009810</t>
  </si>
  <si>
    <t>62074458</t>
  </si>
  <si>
    <t>Material Informatico (regletas de enchufe)</t>
  </si>
  <si>
    <t>Fungible Gases (Hielo Seco)</t>
  </si>
  <si>
    <t>UB20097240</t>
  </si>
  <si>
    <t>50/20</t>
  </si>
  <si>
    <t>1/202014400</t>
  </si>
  <si>
    <t>1/202014605</t>
  </si>
  <si>
    <t>Asecos, S.L.</t>
  </si>
  <si>
    <t>Equipamiento (celdas medición volumen gas)</t>
  </si>
  <si>
    <t>Prevor, SARL</t>
  </si>
  <si>
    <t>007-0008-842603</t>
  </si>
  <si>
    <t>Allmicroalgae- Nature Products, S.A.</t>
  </si>
  <si>
    <t>FAT2020A/79</t>
  </si>
  <si>
    <t>Page Group Spain Recursos Humanos Ett sa</t>
  </si>
  <si>
    <t>Selección de personal</t>
  </si>
  <si>
    <t>INNU00010094</t>
  </si>
  <si>
    <t>Carrefour, S.A.</t>
  </si>
  <si>
    <t>Material vario, cubos, pulverizador, Sanytol (COVID-19)</t>
  </si>
  <si>
    <t>1725073</t>
  </si>
  <si>
    <t>297</t>
  </si>
  <si>
    <t>Ion Power GmbH</t>
  </si>
  <si>
    <t>FVF-601366</t>
  </si>
  <si>
    <t>FVF-601366 (BIS)</t>
  </si>
  <si>
    <t>1/202014039</t>
  </si>
  <si>
    <t>1/202015255</t>
  </si>
  <si>
    <t>Envío  a SERVIQUIMIA</t>
  </si>
  <si>
    <t>2020001547N</t>
  </si>
  <si>
    <t>Innovagen-Innovaciones Genéticas S.L.</t>
  </si>
  <si>
    <t>Subcontratacion de servicios (Calibracion de pipetas)</t>
  </si>
  <si>
    <t>200660</t>
  </si>
  <si>
    <t>200740</t>
  </si>
  <si>
    <t>Envío  a INNOVAGEN (Calibracion de pipetas)</t>
  </si>
  <si>
    <t>2020001546N</t>
  </si>
  <si>
    <t>INV/556279_1</t>
  </si>
  <si>
    <t>UB20105720</t>
  </si>
  <si>
    <t>1/202014659</t>
  </si>
  <si>
    <t>Material de Laboratorio (Abono 1/R/5559)</t>
  </si>
  <si>
    <t>1/202015770</t>
  </si>
  <si>
    <t>1/R/5559</t>
  </si>
  <si>
    <t>Material de Laboratorio (Fra. 1/202014659)</t>
  </si>
  <si>
    <t>1/202020317</t>
  </si>
  <si>
    <t>UB20105721</t>
  </si>
  <si>
    <t>UB20105722</t>
  </si>
  <si>
    <t>Construcciones Magan Lozano, C.B.</t>
  </si>
  <si>
    <t>Plataforma Gases CS-Equipamiento (Ejecuciones diversas para la instalación de gases campo solar)</t>
  </si>
  <si>
    <t>M20/1304</t>
  </si>
  <si>
    <t xml:space="preserve">Material de Oficina </t>
  </si>
  <si>
    <t>M20/1568</t>
  </si>
  <si>
    <t>Bauhaus 351 Madrid</t>
  </si>
  <si>
    <t>UB20105723</t>
  </si>
  <si>
    <t>Burkert Ibérica</t>
  </si>
  <si>
    <t>UB20105724</t>
  </si>
  <si>
    <t>A/20039541</t>
  </si>
  <si>
    <t>CAP Prevención de Riesgos Laborales, S.L.</t>
  </si>
  <si>
    <t>F20/0002380</t>
  </si>
  <si>
    <t>594148</t>
  </si>
  <si>
    <t>Formacion</t>
  </si>
  <si>
    <t>Cuota asociacion (anualidad  2020) 34%</t>
  </si>
  <si>
    <t xml:space="preserve">JP BIO/2020/005 </t>
  </si>
  <si>
    <t>Cuota asociacion (anualidad  2020) 33%</t>
  </si>
  <si>
    <t>JP BIO/2020/005 (BIS1)</t>
  </si>
  <si>
    <t>594149</t>
  </si>
  <si>
    <t>United Parcel Service (UPS)</t>
  </si>
  <si>
    <t>Gastos de transporte desde Suiza (Adriano Patané)</t>
  </si>
  <si>
    <t>202020048542</t>
  </si>
  <si>
    <t>202020064220</t>
  </si>
  <si>
    <t>Gastos (Envío muestra pieza plástico impresa en 3D Bruker)</t>
  </si>
  <si>
    <t>4090797080</t>
  </si>
  <si>
    <t>JP BIO/2020/005 (BIS)</t>
  </si>
  <si>
    <t>UB20109034</t>
  </si>
  <si>
    <t>UB20107834</t>
  </si>
  <si>
    <t>1/201711</t>
  </si>
  <si>
    <t>12020/564943</t>
  </si>
  <si>
    <t>Equipameinto (Muestreador automático de líquidos )</t>
  </si>
  <si>
    <t>195266155</t>
  </si>
  <si>
    <t>Pinturas y Bricolaje la Unión S.L.</t>
  </si>
  <si>
    <t>2002147</t>
  </si>
  <si>
    <t>Equipamiento (Agitador magnético)</t>
  </si>
  <si>
    <t>18/202014967</t>
  </si>
  <si>
    <t xml:space="preserve">Donfar S.L. </t>
  </si>
  <si>
    <t>A6362</t>
  </si>
  <si>
    <t>Envio de piezas a UCM Odontología</t>
  </si>
  <si>
    <t>64607</t>
  </si>
  <si>
    <t>220100</t>
  </si>
  <si>
    <t>UB20112228</t>
  </si>
  <si>
    <t>12020/540220</t>
  </si>
  <si>
    <t xml:space="preserve">DD Biolab S.L. </t>
  </si>
  <si>
    <t>Equipamiento (Mufla)</t>
  </si>
  <si>
    <t>Reparación (rotor)</t>
  </si>
  <si>
    <t>Bilmatic Control y Automatismos, SLU</t>
  </si>
  <si>
    <t>01/0001880</t>
  </si>
  <si>
    <t>20/1636</t>
  </si>
  <si>
    <t>Bautista Garrido Contreras (Carpintería de aluminio y P.V.C GAR)</t>
  </si>
  <si>
    <t>DIgSILENT Ibérica S.L.</t>
  </si>
  <si>
    <t>Software</t>
  </si>
  <si>
    <t>FAC292</t>
  </si>
  <si>
    <t>Equipamiento (Software Powerfactory ) Abono REC013</t>
  </si>
  <si>
    <t>REC013</t>
  </si>
  <si>
    <t>Equipamiento (Software Powerfactory ) FAC292</t>
  </si>
  <si>
    <t>FAC301</t>
  </si>
  <si>
    <t xml:space="preserve">Equipamiento (Software Powerfactory ) </t>
  </si>
  <si>
    <t>Equipamiento (Software HYDROCARBON EXPERT )</t>
  </si>
  <si>
    <t>2020/5019</t>
  </si>
  <si>
    <t>12020/540221</t>
  </si>
  <si>
    <t>UB20112229</t>
  </si>
  <si>
    <t>Conatec, S.A.L.</t>
  </si>
  <si>
    <t>Devoluc. Material Labbox (P21035)</t>
  </si>
  <si>
    <t>2020001730N</t>
  </si>
  <si>
    <t>Renovación anual  alojamiento de web  proyecto CASCATBEL (2020)</t>
  </si>
  <si>
    <t>201003-0139</t>
  </si>
  <si>
    <t>62103372</t>
  </si>
  <si>
    <t>INV/561157_1</t>
  </si>
  <si>
    <t>Envio de piezas  Universidad de Burgos</t>
  </si>
  <si>
    <t>2020001731N</t>
  </si>
  <si>
    <t>Software (Programa análisis de datos Statgraphics Centurion)</t>
  </si>
  <si>
    <t>B/371</t>
  </si>
  <si>
    <t>Software (Origin)</t>
  </si>
  <si>
    <t>B/477</t>
  </si>
  <si>
    <t>Servicios de consultoría para la presentación de la propuesta BIFRACPY</t>
  </si>
  <si>
    <t>2020-27</t>
  </si>
  <si>
    <t>202007241</t>
  </si>
  <si>
    <t>202007268</t>
  </si>
  <si>
    <t>9501112638</t>
  </si>
  <si>
    <t>9500014023</t>
  </si>
  <si>
    <t>6223</t>
  </si>
  <si>
    <t>Análisis Vínicos, S.L.</t>
  </si>
  <si>
    <t>A201415</t>
  </si>
  <si>
    <t>BIOGEN Científica, S.L.</t>
  </si>
  <si>
    <t>INV_561896_1</t>
  </si>
  <si>
    <t>202007294</t>
  </si>
  <si>
    <t>Mantenimiento anual RAMAN (01/09/20 - 31/12/2021)</t>
  </si>
  <si>
    <t>FVSTCM202078</t>
  </si>
  <si>
    <t>UB20112230</t>
  </si>
  <si>
    <t>UB20121410</t>
  </si>
  <si>
    <t>Fungible Gases (Pendiente devol. Por  duplicado)Abono UJ20501892</t>
  </si>
  <si>
    <t>UH20704468</t>
  </si>
  <si>
    <t>UB20121409</t>
  </si>
  <si>
    <t>UJ20501892</t>
  </si>
  <si>
    <t>Fungible Gases (Pendiente devol. Por  duplicado) Fra. UB20121410</t>
  </si>
  <si>
    <t>UB20142380</t>
  </si>
  <si>
    <t>Envío de muestras para prueba por cromatografía iónica a Metrohm Hispania</t>
  </si>
  <si>
    <t>2020001739N</t>
  </si>
  <si>
    <t>Devoluc. Material (Envïo Perovskitas CSIC)</t>
  </si>
  <si>
    <t>2020001740N</t>
  </si>
  <si>
    <t>Block addicional 50.000 (adquirides 250.000) (año 2020)</t>
  </si>
  <si>
    <t>F20-1581</t>
  </si>
  <si>
    <t>F20-1581 (BIS)</t>
  </si>
  <si>
    <t>Publicaciones (Portada de publicacion  ref. D0SE00687D)</t>
  </si>
  <si>
    <t>INV_007706</t>
  </si>
  <si>
    <t>62109600</t>
  </si>
  <si>
    <t>62117608</t>
  </si>
  <si>
    <t>Difusion (Maquetacion Memorias IMDEA Energia 2019)</t>
  </si>
  <si>
    <t>70/20</t>
  </si>
  <si>
    <t>A/20040301</t>
  </si>
  <si>
    <t>M.T. BRANDAO ESPAÑA, S.L. (MTB)</t>
  </si>
  <si>
    <t>1/202016434</t>
  </si>
  <si>
    <t>1/202016677</t>
  </si>
  <si>
    <t>Equipamiento (Sistema de control para el banco de motores)</t>
  </si>
  <si>
    <t>UB20127484</t>
  </si>
  <si>
    <t>Material de Laboratorio (Columna)</t>
  </si>
  <si>
    <t>D06583</t>
  </si>
  <si>
    <t>Equipamiento (Balanza)</t>
  </si>
  <si>
    <t>OnlineNFM20-239</t>
  </si>
  <si>
    <t>Fundació Scito</t>
  </si>
  <si>
    <t>Inscripción MBM nanoGe Fall Meeting 20 20-23/10/2020 Online</t>
  </si>
  <si>
    <t>1/202017477</t>
  </si>
  <si>
    <t>Equipamiento (Latitude 5410)</t>
  </si>
  <si>
    <t>204575</t>
  </si>
  <si>
    <t>1-FA-39108</t>
  </si>
  <si>
    <t>1/202016872</t>
  </si>
  <si>
    <t>1/202020677</t>
  </si>
  <si>
    <t>UB20121411</t>
  </si>
  <si>
    <t>UB20121412</t>
  </si>
  <si>
    <t>Ventaja Tecnologica,S.L.</t>
  </si>
  <si>
    <t>55_20</t>
  </si>
  <si>
    <t>UB20126949</t>
  </si>
  <si>
    <t>1595</t>
  </si>
  <si>
    <t>1606</t>
  </si>
  <si>
    <t>1622</t>
  </si>
  <si>
    <t>4090812351</t>
  </si>
  <si>
    <t>Integral 3D Printing Iberia SL</t>
  </si>
  <si>
    <t>F30/208096</t>
  </si>
  <si>
    <t>UB20121413</t>
  </si>
  <si>
    <t>W2020/066113</t>
  </si>
  <si>
    <t>Publicaciones (OpenAccess Pii Code: S0038092X20311166</t>
  </si>
  <si>
    <t>OAD0000076940</t>
  </si>
  <si>
    <t>Perkin Elmer España SL</t>
  </si>
  <si>
    <t>Mantenimiento_GC_Clarus580 (2020)</t>
  </si>
  <si>
    <t>OnlineNFM20-101</t>
  </si>
  <si>
    <t>Inscripción EAG nanoGe Fall Meeting 2020 20-23/10/2020 Online</t>
  </si>
  <si>
    <t xml:space="preserve">	Hosting web HYMAP</t>
  </si>
  <si>
    <t>HS-202011-2802</t>
  </si>
  <si>
    <t>3908-010-269417</t>
  </si>
  <si>
    <t>Cerrajeria Martinez e Hijos, S.A. (CHM)</t>
  </si>
  <si>
    <t>Plataforma Gases CS-Equipamiento (Instalación de cerramiento con un vallado perimetral de la zona de gases. (40 %)</t>
  </si>
  <si>
    <t>20264 (BIS)</t>
  </si>
  <si>
    <t>Plataforma Gases CS-Equipamiento (Instalación de cerramiento con un vallado perimetral de la zona de gases. (60 %)</t>
  </si>
  <si>
    <t>Tecnologías Avanzadas Inspiralia S.L.</t>
  </si>
  <si>
    <t>Servicios de consultoría para la presentación de la propuesta CAPITAN (LC-SC3-RES-3-2020)</t>
  </si>
  <si>
    <t>2020-598</t>
  </si>
  <si>
    <t>INV_564315_1</t>
  </si>
  <si>
    <t>Componentes de los Fluidos, S.L. (Compofluid)</t>
  </si>
  <si>
    <t>A/5273</t>
  </si>
  <si>
    <t>Gastos de importacion  Xiamen (P-P20739)</t>
  </si>
  <si>
    <t>Equipamiento (Chiller)</t>
  </si>
  <si>
    <t>CSIC Organizacion Central</t>
  </si>
  <si>
    <t>Cuota Asociacion (Base de datos 2021)</t>
  </si>
  <si>
    <t>9020012000499</t>
  </si>
  <si>
    <t>UB20124090</t>
  </si>
  <si>
    <t>Equipamiento (placa multiagitadora)</t>
  </si>
  <si>
    <t>A/20047441</t>
  </si>
  <si>
    <t>INV202ES1104-02</t>
  </si>
  <si>
    <t>Material de laboratorio</t>
  </si>
  <si>
    <t>UB20124091</t>
  </si>
  <si>
    <t>20142083</t>
  </si>
  <si>
    <t>INV202ES1030-01</t>
  </si>
  <si>
    <t>Equipamiento (crimping machine)</t>
  </si>
  <si>
    <t>Gastos envio de muestra a Bélgica</t>
  </si>
  <si>
    <t>UB20124092</t>
  </si>
  <si>
    <t>Desplazamiento farola</t>
  </si>
  <si>
    <t>UB20124093</t>
  </si>
  <si>
    <t>Gastos envio de muestra a Suecia (Jaime Sanchez)</t>
  </si>
  <si>
    <t>Equipamiento (Andamio e hidrolimpiadora )</t>
  </si>
  <si>
    <t>Somosaire Climatizacion, S.L.</t>
  </si>
  <si>
    <t>Reforma (Sistema de climatización Sala Difracción Rayos X. Sótano</t>
  </si>
  <si>
    <t>FAV20/0164</t>
  </si>
  <si>
    <t>Mobiliario (Estores Lab. TQ)</t>
  </si>
  <si>
    <t>Mobiliaro</t>
  </si>
  <si>
    <t>266/20</t>
  </si>
  <si>
    <t>604214</t>
  </si>
  <si>
    <t>608342</t>
  </si>
  <si>
    <t>Honeywell Building Solutions</t>
  </si>
  <si>
    <t>Reparación (Migracion Sistema de Control)</t>
  </si>
  <si>
    <t>1700</t>
  </si>
  <si>
    <t>Reparacion Mantenimiento preventivo</t>
  </si>
  <si>
    <t>6620011883</t>
  </si>
  <si>
    <t>202020078694</t>
  </si>
  <si>
    <t>2820204439</t>
  </si>
  <si>
    <t>Sartorius Spain, S.A.</t>
  </si>
  <si>
    <t>Malvern Panalytical, B.V</t>
  </si>
  <si>
    <t>Material de Laboratorio (Reposicion tubo de rayos-X )</t>
  </si>
  <si>
    <t>6295</t>
  </si>
  <si>
    <t>MAINRE S.L</t>
  </si>
  <si>
    <t>049385</t>
  </si>
  <si>
    <t>Base de datos SciVal</t>
  </si>
  <si>
    <t>M472278</t>
  </si>
  <si>
    <t>Reparación (Autochem)</t>
  </si>
  <si>
    <t>20009564</t>
  </si>
  <si>
    <t>1/202019042</t>
  </si>
  <si>
    <t>1/202020796</t>
  </si>
  <si>
    <t>Kern &amp; Sohn GmbH</t>
  </si>
  <si>
    <t>Equipamiento (Balanza análitica)</t>
  </si>
  <si>
    <t>R-40090185</t>
  </si>
  <si>
    <t>Xiamen Lith Machine Limited</t>
  </si>
  <si>
    <t>Equipamiento (Caja Seca)</t>
  </si>
  <si>
    <t>332541</t>
  </si>
  <si>
    <t>Equipamiento (Baño UltraSonidos)</t>
  </si>
  <si>
    <t>Equipamiento (Baño UltraSonidos) (Abono 7058106427)</t>
  </si>
  <si>
    <t>Equipamiento (Baño UltraSonidos) (Abono 7058106426)</t>
  </si>
  <si>
    <t>Equipamiento (Baño UltraSonidos) (Fra. 7061903786)</t>
  </si>
  <si>
    <t>Equipamiento (Baño UltraSonidos) (Fra. 7061895923)</t>
  </si>
  <si>
    <t>Equipamiento (limpiador ozono)</t>
  </si>
  <si>
    <t>UB20136378</t>
  </si>
  <si>
    <t>Toma trifásica para sala de  mufla</t>
  </si>
  <si>
    <t>Manufactures Cusell, S.L.</t>
  </si>
  <si>
    <t xml:space="preserve">	Tomas eléctricas PPP. AT</t>
  </si>
  <si>
    <t>404087</t>
  </si>
  <si>
    <t>Productos Integrados, S.A. (PRINSA)</t>
  </si>
  <si>
    <t>Acondicionamiento sala reuniones y sala Microscopio</t>
  </si>
  <si>
    <t>M19/179</t>
  </si>
  <si>
    <t>12020/637483</t>
  </si>
  <si>
    <t>Apertura puerta despacho Responsable Infraestructuras e Instalaciones</t>
  </si>
  <si>
    <t>M19/180</t>
  </si>
  <si>
    <t>Burdinola</t>
  </si>
  <si>
    <t>Mobiliario laboratorio MPA</t>
  </si>
  <si>
    <t>20FV0953</t>
  </si>
  <si>
    <t>Reformas (ampliación instalación y regulador de Argón para caja de guantes)</t>
  </si>
  <si>
    <t>UB20136381</t>
  </si>
  <si>
    <t>Sustitución bomba WILO suelo radiante Fase II</t>
  </si>
  <si>
    <t>A203700</t>
  </si>
  <si>
    <t>Cambio de compresor sistema VRV despachos Fase II</t>
  </si>
  <si>
    <t>A203699</t>
  </si>
  <si>
    <t>Enfriadora de agua para circuito de refrigeración de laboratorios de Fase I.</t>
  </si>
  <si>
    <t>A203701</t>
  </si>
  <si>
    <t>Reparación compresor de aire GA11FF</t>
  </si>
  <si>
    <t>A203772</t>
  </si>
  <si>
    <t>Variador de frecuencia UTA Dependencias Fase I</t>
  </si>
  <si>
    <t>A203775</t>
  </si>
  <si>
    <t>OnlineNFM20-206</t>
  </si>
  <si>
    <t>Inscripción YPC Congreso Online nanoGe Fall Meeting 20, 20-23/10/2020</t>
  </si>
  <si>
    <t>Soluciones Home Retal, SLU (Ferrokey Móstoles 3 Llaves)</t>
  </si>
  <si>
    <t>NORM-304754</t>
  </si>
  <si>
    <t>Material de Laboratorio (Abono 400010)</t>
  </si>
  <si>
    <t>FILTRA VIBRACIÓN</t>
  </si>
  <si>
    <t>A20040116</t>
  </si>
  <si>
    <t>CU048334</t>
  </si>
  <si>
    <t>Compra Desinfectante (COVID-19)</t>
  </si>
  <si>
    <t>M20/1351</t>
  </si>
  <si>
    <t>Reformas en General Volodymyr Kolba</t>
  </si>
  <si>
    <t>Reforma (Acondicionamiento sala reuniones y sala mircroscopio)</t>
  </si>
  <si>
    <t>28/2020</t>
  </si>
  <si>
    <t>D07051</t>
  </si>
  <si>
    <t>Acondicionamiento sala reuniones y sala mircroscopio (Electricidad)</t>
  </si>
  <si>
    <t>204049</t>
  </si>
  <si>
    <t>Universidad Rey Juan Carlos (URJC)</t>
  </si>
  <si>
    <t>20200000000000077</t>
  </si>
  <si>
    <t>78-20</t>
  </si>
  <si>
    <t>PORT, S.L. (Acicla)</t>
  </si>
  <si>
    <t>ADM-Recogida especial equipamiento científico, informático</t>
  </si>
  <si>
    <t>7806</t>
  </si>
  <si>
    <t>8610</t>
  </si>
  <si>
    <t>Material de Laboratorio (Actualizacion de Software)</t>
  </si>
  <si>
    <t>195270190</t>
  </si>
  <si>
    <t>1/202018843</t>
  </si>
  <si>
    <t>1/202019043</t>
  </si>
  <si>
    <t>UB20128625</t>
  </si>
  <si>
    <t>Formación en prevención de riesgos en ingles</t>
  </si>
  <si>
    <t>7000220982</t>
  </si>
  <si>
    <t>FCRAC20/01645</t>
  </si>
  <si>
    <t>Mogatro, S.L.</t>
  </si>
  <si>
    <t>Obras/Edificio (Retención de talud)</t>
  </si>
  <si>
    <t>202003902</t>
  </si>
  <si>
    <t>Gastos envio de material a TTP VENTUS LIMITED</t>
  </si>
  <si>
    <t>SAITECH</t>
  </si>
  <si>
    <t xml:space="preserve">Software renovacion DEA-Solver </t>
  </si>
  <si>
    <t>131120</t>
  </si>
  <si>
    <t>A/20045476</t>
  </si>
  <si>
    <t>Universidad Rey Juan Carlos (URJC) LABTEL</t>
  </si>
  <si>
    <t>20200000000000000</t>
  </si>
  <si>
    <t>Reparación (Consolidación de fachada de piedra)</t>
  </si>
  <si>
    <t>1/202019120</t>
  </si>
  <si>
    <t>1/202020797</t>
  </si>
  <si>
    <t>Manutan, S.L</t>
  </si>
  <si>
    <t>M000043356</t>
  </si>
  <si>
    <t>FV2012362</t>
  </si>
  <si>
    <t>UB20128626</t>
  </si>
  <si>
    <t>62137925</t>
  </si>
  <si>
    <t>2820204670</t>
  </si>
  <si>
    <t>WEN-57</t>
  </si>
  <si>
    <t>Association Informatique Appliquée à la Gestion (AIG)</t>
  </si>
  <si>
    <t>Inscripción JJLG Conferencia virtual Water Energy Nexus 2020, 01-04/12/2020</t>
  </si>
  <si>
    <t>62147806</t>
  </si>
  <si>
    <t>APLICACIÓN DE PINTURAS CORRALES</t>
  </si>
  <si>
    <t>Reparación (Pintado de marquesinas, farolas y puertas exteriores)</t>
  </si>
  <si>
    <t>06/20</t>
  </si>
  <si>
    <t>Difusion (Noche de los Investigadores 2020)</t>
  </si>
  <si>
    <t>Difusion - Noche de los Investigares</t>
  </si>
  <si>
    <t>86/20</t>
  </si>
  <si>
    <t>1/202018757</t>
  </si>
  <si>
    <t>Difusion (Noche de los Investigadores 2020) - Material (TQ)</t>
  </si>
  <si>
    <t>000707</t>
  </si>
  <si>
    <t>Difusion (Noche de los Investigadores 2020) - Poster (TQ)</t>
  </si>
  <si>
    <t>1/202018842</t>
  </si>
  <si>
    <t>Difusion (Noche de los Investigadores 2020) - Material (FA)</t>
  </si>
  <si>
    <t>HS003</t>
  </si>
  <si>
    <t>4993125</t>
  </si>
  <si>
    <t>102/20</t>
  </si>
  <si>
    <t>2003244</t>
  </si>
  <si>
    <t>B042200000000022</t>
  </si>
  <si>
    <t>MEDIA MARKT RIVAS VACIAMADRID</t>
  </si>
  <si>
    <t>Difusion (Noche de los Investigadores 2020) - Material (ADM)</t>
  </si>
  <si>
    <t>B042200000000017</t>
  </si>
  <si>
    <t>TC2043344</t>
  </si>
  <si>
    <t>Billingham European Gifts, S.L.</t>
  </si>
  <si>
    <t>A-V2020-00003504516</t>
  </si>
  <si>
    <t>Difusion (Noche de los Investigadores 2020) - Material (BT)</t>
  </si>
  <si>
    <t>1/351/44/110482</t>
  </si>
  <si>
    <t>Werkhaus, SL</t>
  </si>
  <si>
    <t>Material Noche Investigadores (AT)</t>
  </si>
  <si>
    <t>501/246905</t>
  </si>
  <si>
    <t>Ofiarea</t>
  </si>
  <si>
    <t>501/246904</t>
  </si>
  <si>
    <t>1/351/2/461884</t>
  </si>
  <si>
    <t>2020001919N</t>
  </si>
  <si>
    <t>UB20128627</t>
  </si>
  <si>
    <t>UB20136379</t>
  </si>
  <si>
    <t>UB20138674</t>
  </si>
  <si>
    <t>62144861</t>
  </si>
  <si>
    <t>UB20128628</t>
  </si>
  <si>
    <t>D07176</t>
  </si>
  <si>
    <t>UB20126950</t>
  </si>
  <si>
    <t>UB20128629</t>
  </si>
  <si>
    <t>74-20</t>
  </si>
  <si>
    <t>Software - Compra licencias SQL 2019 (2 ud)</t>
  </si>
  <si>
    <t>204439</t>
  </si>
  <si>
    <t>Software (mantenimiento  Trend Micro)</t>
  </si>
  <si>
    <t>204520</t>
  </si>
  <si>
    <t>204445</t>
  </si>
  <si>
    <t>Equipamiento (3 Ordenadores Optiples 3070)</t>
  </si>
  <si>
    <t>204450</t>
  </si>
  <si>
    <t>Equipamiento (4 Ordenadores Optiples 3070)</t>
  </si>
  <si>
    <t>204460</t>
  </si>
  <si>
    <t>Equipamiento (3 Latitude 5400)</t>
  </si>
  <si>
    <t>204465</t>
  </si>
  <si>
    <t>Equipamiento (6 Latitude 5400)</t>
  </si>
  <si>
    <t>204554</t>
  </si>
  <si>
    <t>Equipamiento (4 Latitude 3510)</t>
  </si>
  <si>
    <t>Equipamiento (6 Ordenadores Portátiles 5410)</t>
  </si>
  <si>
    <t>Equipamiento (2 Ordenadores Portátiles latitude 7410</t>
  </si>
  <si>
    <t>Equipamiento (3 Ordenadores Portátiles latitude 7410</t>
  </si>
  <si>
    <t>F2020-79811</t>
  </si>
  <si>
    <t>Publicaciones (OpenAccess Pii Code: ID: D0TA09404H)</t>
  </si>
  <si>
    <t>INV_008106</t>
  </si>
  <si>
    <t>Publicaciones (OpenAccess PII: S0378775320311083)</t>
  </si>
  <si>
    <t>OAD0000077575</t>
  </si>
  <si>
    <t>FVG2020098</t>
  </si>
  <si>
    <t>Equipamiento (Montaje equipo Piridina-FTIR )</t>
  </si>
  <si>
    <t>1/202019251</t>
  </si>
  <si>
    <t>UB20136380</t>
  </si>
  <si>
    <t>AB70145241</t>
  </si>
  <si>
    <t>Apple Business Team</t>
  </si>
  <si>
    <t>Portatil Apple David Serrano</t>
  </si>
  <si>
    <t>Gastos envio de muestra a Alemania</t>
  </si>
  <si>
    <t>KOSUA_2020-05</t>
  </si>
  <si>
    <t>Korean Synchrotron Radiation User Association</t>
  </si>
  <si>
    <t>Inscripción FOP 7th Annual Ambient Pressure X-ray Photoemission Spectroscopy Workshop 2020, 15-17/12/2020</t>
  </si>
  <si>
    <t>2028782</t>
  </si>
  <si>
    <t>DPLAB Análisis Clínicos</t>
  </si>
  <si>
    <t>Analisis Antigenos COVID-19</t>
  </si>
  <si>
    <t>20-172</t>
  </si>
  <si>
    <t>Recoger material en Cusell (P21377)</t>
  </si>
  <si>
    <t>2020001925N</t>
  </si>
  <si>
    <t>617280</t>
  </si>
  <si>
    <t>617137</t>
  </si>
  <si>
    <t>48788</t>
  </si>
  <si>
    <t>Vadequimica, S.L.</t>
  </si>
  <si>
    <t>Equipamiento  (Miocrobalanza)</t>
  </si>
  <si>
    <t>A/20048618</t>
  </si>
  <si>
    <t>A/20047831</t>
  </si>
  <si>
    <t>CONFECCIONES BEYFE S.L</t>
  </si>
  <si>
    <t>2645</t>
  </si>
  <si>
    <t>1/202019736</t>
  </si>
  <si>
    <t>Labotienda, S.L.</t>
  </si>
  <si>
    <t>21481</t>
  </si>
  <si>
    <t>Software (Renov-Actualización de Data Collector)</t>
  </si>
  <si>
    <t>1099400817</t>
  </si>
  <si>
    <t>Material de Laboratorio (Portamuestras)</t>
  </si>
  <si>
    <t>1099400724</t>
  </si>
  <si>
    <t>4090824625</t>
  </si>
  <si>
    <t>4090829356</t>
  </si>
  <si>
    <t>Solvionic</t>
  </si>
  <si>
    <t>FC205944</t>
  </si>
  <si>
    <t>Material de Laboratorio (Hielo Seco)</t>
  </si>
  <si>
    <t>A20202168</t>
  </si>
  <si>
    <t>9543624461</t>
  </si>
  <si>
    <t>1/202019735</t>
  </si>
  <si>
    <t>62153843</t>
  </si>
  <si>
    <t>A/20047835</t>
  </si>
  <si>
    <t>Material de Laboratorio  (Columna)</t>
  </si>
  <si>
    <t>FCRAC20/01611</t>
  </si>
  <si>
    <t>UB20138675</t>
  </si>
  <si>
    <t>ECCE20202640</t>
  </si>
  <si>
    <t>Inscripción JRP Conferencia ECCE 2020, online, 12-15/10/2020</t>
  </si>
  <si>
    <t>316034538</t>
  </si>
  <si>
    <t>Envío de muestras (OBEKI Electric Machines - Guipuzcoa)</t>
  </si>
  <si>
    <t>2020001927N</t>
  </si>
  <si>
    <t>2820204842</t>
  </si>
  <si>
    <t>2820204969</t>
  </si>
  <si>
    <t>Gastos envio de muestra a Burgos</t>
  </si>
  <si>
    <t>Envío de muestras (CSIC - Barcelona)</t>
  </si>
  <si>
    <t>2020001926N</t>
  </si>
  <si>
    <t>2030437</t>
  </si>
  <si>
    <t>FV2012570</t>
  </si>
  <si>
    <t>FC205928</t>
  </si>
  <si>
    <t>Software renovacion SimaPro (educacional)</t>
  </si>
  <si>
    <t>01/201641</t>
  </si>
  <si>
    <t>Sustainable Technologies S.L.</t>
  </si>
  <si>
    <t>ES8/20</t>
  </si>
  <si>
    <t>Material de Laboratorio (Abono parc. 7058106971)</t>
  </si>
  <si>
    <t>ZETA TRADES SLU</t>
  </si>
  <si>
    <t>Material de Laboratorio (Contenedor plastico)</t>
  </si>
  <si>
    <t>Material de Laboratorio (Abono 8250190234)</t>
  </si>
  <si>
    <t>Material de Laboratorio (Fra. 8250185238)</t>
  </si>
  <si>
    <t>4090823747</t>
  </si>
  <si>
    <t>4090828277</t>
  </si>
  <si>
    <t>4090831232</t>
  </si>
  <si>
    <t>Equipamiento (Fuente alimentacion+generador ondas)</t>
  </si>
  <si>
    <t>62164195</t>
  </si>
  <si>
    <t>A6407</t>
  </si>
  <si>
    <t>12020/742772</t>
  </si>
  <si>
    <t>UB20138676</t>
  </si>
  <si>
    <t>62159186</t>
  </si>
  <si>
    <t>UB20138677</t>
  </si>
  <si>
    <t>Fungible Gases (Abono Parc.UA20151089)</t>
  </si>
  <si>
    <t>UA20151089</t>
  </si>
  <si>
    <t>Fungible Gases (Fra. UB20138677)</t>
  </si>
  <si>
    <t>Gtos. Importacion (P-21313 - P18789  Xiamen Tob)</t>
  </si>
  <si>
    <t>2020114033</t>
  </si>
  <si>
    <t>1261</t>
  </si>
  <si>
    <t>UB20142381</t>
  </si>
  <si>
    <t>A201712</t>
  </si>
  <si>
    <t>134</t>
  </si>
  <si>
    <t>Asistencia como secretario (patronato Diciembre 2020)</t>
  </si>
  <si>
    <t>COMTECH SOLUTIONS LLC. (Amazon)</t>
  </si>
  <si>
    <t>Material Laboratorio</t>
  </si>
  <si>
    <t>FRO20202655740</t>
  </si>
  <si>
    <t>UB20143467</t>
  </si>
  <si>
    <t>Material informatico (Módulo de memoria)</t>
  </si>
  <si>
    <t>204589</t>
  </si>
  <si>
    <t>CCIR0197020</t>
  </si>
  <si>
    <t>INV_570765_1</t>
  </si>
  <si>
    <t>A/20048031</t>
  </si>
  <si>
    <t>A/20049364</t>
  </si>
  <si>
    <t>UB20151090</t>
  </si>
  <si>
    <t>Montaje Cuadro eléctrico para el banco de motores. (SEIL)</t>
  </si>
  <si>
    <t>62166417</t>
  </si>
  <si>
    <t>Renovacion Dominio 2020</t>
  </si>
  <si>
    <t>202001103</t>
  </si>
  <si>
    <t>Renovación dominio cascatbel.eu 2020-2021</t>
  </si>
  <si>
    <t>201202-163</t>
  </si>
  <si>
    <t>Gastos de importacion  Xiamen Tob (P-P21317)</t>
  </si>
  <si>
    <t>Poster  Evento WS. IMDEA 2020</t>
  </si>
  <si>
    <t>000750</t>
  </si>
  <si>
    <t>Reforma (Variadores de frecuencia para sistema de climatización)</t>
  </si>
  <si>
    <t>FAV20/0170</t>
  </si>
  <si>
    <t>Mobiliario (Estanterias para almacén de materiales del edificio. Sótano)</t>
  </si>
  <si>
    <t>SANJATEC</t>
  </si>
  <si>
    <t>Reforma (Cerramiento y refrigeración sala SAI y cuadros BT Fase II)</t>
  </si>
  <si>
    <t>FV/200077</t>
  </si>
  <si>
    <t>Reforma (Suministro de filtros de alta eficiencia para UTAS)</t>
  </si>
  <si>
    <t>FV/200078</t>
  </si>
  <si>
    <t>Reforma (Sistema de filtración de agua refrigerada. Fase II)</t>
  </si>
  <si>
    <t>A203774</t>
  </si>
  <si>
    <t>Idea de Dos Desarrollo Audiovisual, S.L.</t>
  </si>
  <si>
    <t>Reforma (Desmontaje proyector Sala P. Baja y trabajos de reparación de audio de Auditorio)</t>
  </si>
  <si>
    <t>0248-20</t>
  </si>
  <si>
    <t>Reparacion (Materiales para el servicio de mantenimiento. Sept-Nov 2020)</t>
  </si>
  <si>
    <t>A203704</t>
  </si>
  <si>
    <t>Reparacion (Repuestos compresores y bombas de vacío del edificio)</t>
  </si>
  <si>
    <t>A203777</t>
  </si>
  <si>
    <t>Reforma (Variadores de frecuencia para sistema de climatización Lab. Microscopía)</t>
  </si>
  <si>
    <t>FAV20/0165</t>
  </si>
  <si>
    <t>2020002101N</t>
  </si>
  <si>
    <t>Reparacion (Reparación bomba grupo de presión AFCH)</t>
  </si>
  <si>
    <t>A203773</t>
  </si>
  <si>
    <t>Reparacion (Reparación fuga refrigerante Rooftop PPG)</t>
  </si>
  <si>
    <t>A203703</t>
  </si>
  <si>
    <t>Reparacion (Subsanación deficiencias revisisón anual Pararrayos)</t>
  </si>
  <si>
    <t>A203702</t>
  </si>
  <si>
    <t>Reparacion (Sustitución y configuración placa electrónica Sistema VRV)</t>
  </si>
  <si>
    <t>A203776</t>
  </si>
  <si>
    <t>UB20136382</t>
  </si>
  <si>
    <t>Montaje Toma Eléctrica sistema de climatización sala difracción de Rayos X</t>
  </si>
  <si>
    <t>204062</t>
  </si>
  <si>
    <t>UB20143468</t>
  </si>
  <si>
    <t>000751</t>
  </si>
  <si>
    <t>Reparacion (Manguera con carro de transporte)</t>
  </si>
  <si>
    <t>2020-019</t>
  </si>
  <si>
    <t>Fundación IMDEA Software</t>
  </si>
  <si>
    <t>Gtos. Coordinación de los institutos (Ejercicio 2020)</t>
  </si>
  <si>
    <t>Johnson Controls</t>
  </si>
  <si>
    <t>Reparacion (Reinstalación programa P2000. Control de accesos)</t>
  </si>
  <si>
    <t>Raquel Salcedo Soriano (Loveo Design)</t>
  </si>
  <si>
    <t>Felicitación navidad</t>
  </si>
  <si>
    <t>192-20</t>
  </si>
  <si>
    <t>203012000034</t>
  </si>
  <si>
    <t>CSIC-Instituto de Quimica Organica GeneraL</t>
  </si>
  <si>
    <t>Servicio de analisis de espectrometría de masas</t>
  </si>
  <si>
    <t>Oleoteca Alcorcón, S.L. (La Chinata)</t>
  </si>
  <si>
    <t>Regalo empresa Navidad - 2020</t>
  </si>
  <si>
    <t>F-2020002</t>
  </si>
  <si>
    <t>000754</t>
  </si>
  <si>
    <t>El Corte Inglés</t>
  </si>
  <si>
    <t>Regalo Evento WS. IMDEA 2020</t>
  </si>
  <si>
    <t>000755</t>
  </si>
  <si>
    <t>000756</t>
  </si>
  <si>
    <t>000757</t>
  </si>
  <si>
    <t>Diseño de oficinas Office Deco, S.L.</t>
  </si>
  <si>
    <t>Mobiliario (Mesas antesala Microscopio de Barrido)</t>
  </si>
  <si>
    <t>A-179</t>
  </si>
  <si>
    <t>Envio Tesis Patricia Reñones (3 envios)</t>
  </si>
  <si>
    <t>2020002102N</t>
  </si>
  <si>
    <t>UB20151091</t>
  </si>
  <si>
    <t>20-206</t>
  </si>
  <si>
    <t>20-208</t>
  </si>
  <si>
    <t>FRO20202853665</t>
  </si>
  <si>
    <t>000748</t>
  </si>
  <si>
    <t>Infinet Technologies SL</t>
  </si>
  <si>
    <t>Equipamiento (15 Ordenadores Portátiles 3510)</t>
  </si>
  <si>
    <t>Material Informático (7 Docking station)</t>
  </si>
  <si>
    <t>Licencias Office</t>
  </si>
  <si>
    <t>3</t>
  </si>
  <si>
    <t>Bodet, S.A.</t>
  </si>
  <si>
    <t>Software (Mantenimiento anual presencia de jornada)</t>
  </si>
  <si>
    <t>Jornada de consultor (asistencia Nuria Merino)</t>
  </si>
  <si>
    <t>Software IDINAV (20 %) 2/4</t>
  </si>
  <si>
    <t>20/01349</t>
  </si>
  <si>
    <t>A20/010</t>
  </si>
  <si>
    <t>Universidad de Burgos</t>
  </si>
  <si>
    <t>Analisis y peparación de derivados de fenacina</t>
  </si>
  <si>
    <t>IKEA Alcorcon</t>
  </si>
  <si>
    <t>Federación Empresarial de la Industria Química Española (Feique)</t>
  </si>
  <si>
    <t>254</t>
  </si>
  <si>
    <t>Cuota asociacion (anualidad  2020)</t>
  </si>
  <si>
    <t>261</t>
  </si>
  <si>
    <t>Cuota asociacion (anualidad  2019)</t>
  </si>
  <si>
    <t>Fungible gases (alquiler anual de botella)</t>
  </si>
  <si>
    <t>10111370</t>
  </si>
  <si>
    <t>10128882</t>
  </si>
  <si>
    <t>Honorarios Patentes y Marcas (Nº 201230007) 50%</t>
  </si>
  <si>
    <t>FV20/0062</t>
  </si>
  <si>
    <t>Tasas</t>
  </si>
  <si>
    <t>21AD00145 (BIS)</t>
  </si>
  <si>
    <t>1/202100090</t>
  </si>
  <si>
    <t>62184747</t>
  </si>
  <si>
    <t>Science &amp; Innovation Link Office, S.L. (SILO)</t>
  </si>
  <si>
    <t>Remuneracion varible por éxito  de la propuesta"Maria de Maeztu" (P19477)</t>
  </si>
  <si>
    <t>2020/01</t>
  </si>
  <si>
    <t>BOCM</t>
  </si>
  <si>
    <t>Tasa insercion anuncio 02/98/2020 Concurso Montaje Microscopio Electronico 1/4</t>
  </si>
  <si>
    <t>Tasa insercion anuncio 02/98/2020 Concurso Montaje Microscopio Electronico 2/4</t>
  </si>
  <si>
    <t>Tasa Adjudicacion IZASA 02/98/2020 Concurso Montaje Microscopio Electronico 3/4</t>
  </si>
  <si>
    <t>Tasa Adjudicacion IZASA 02/98/2020 Concurso Montaje Microscopio Electronico 4/4</t>
  </si>
  <si>
    <t>Provision devolucion tasas Microscopio Electronico</t>
  </si>
  <si>
    <r>
      <t>Inscripción EMM, ESCAPE30 (European Symposium on Computer Aided Chemical Engineering), Milán 24-27/05/2020 -</t>
    </r>
    <r>
      <rPr>
        <b/>
        <sz val="10"/>
        <rFont val="Arial"/>
        <family val="2"/>
      </rPr>
      <t>Coronavirus (pospuesto a 30/08 - 02/09).Abono porque finalmente se hace online.</t>
    </r>
  </si>
  <si>
    <r>
      <t>Inscripción EMM, ESCAPE30 (European Symposium on Computer Aided Chemical Engineering), Milán 24-27/05/2020 -</t>
    </r>
    <r>
      <rPr>
        <b/>
        <sz val="10"/>
        <rFont val="Arial"/>
        <family val="2"/>
      </rPr>
      <t>Coronavirus (pospuesto a 30/08 - 02/09). Refacturación.</t>
    </r>
  </si>
  <si>
    <t>Fecha Factura</t>
  </si>
  <si>
    <t>N° Factura</t>
  </si>
  <si>
    <t>FUNDACIÓN IMDEA ENERGÍA</t>
  </si>
  <si>
    <t>PERIODO:</t>
  </si>
  <si>
    <t>01/01/2020 al 31/03/2020</t>
  </si>
  <si>
    <t>01/04/2020 al 30/06/2020</t>
  </si>
  <si>
    <t>01/07/2020 al 30/09/2020</t>
  </si>
  <si>
    <t>01/10/2020 al 31/12/2020</t>
  </si>
  <si>
    <t>Vuelo</t>
  </si>
  <si>
    <t xml:space="preserve">Tren </t>
  </si>
  <si>
    <t xml:space="preserve">Hotel </t>
  </si>
  <si>
    <t>Envios mensajeria (Envío ejemplar de Tesis Doctoral a miembro de Tribunal)</t>
  </si>
  <si>
    <t>Envios mensajeria (envio de Tesis)</t>
  </si>
  <si>
    <t>Tramites de extranjeria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</si>
</sst>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name val="Helvetica Neue"/>
    </font>
    <font>
      <sz val="10"/>
      <name val="Helvetica Neu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5">
    <xf numFmtId="0" fontId="0" fillId="0" borderId="0" xfId="0"/>
    <xf numFmtId="14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2" fillId="0" borderId="0" xfId="0" quotePrefix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12" fontId="2" fillId="0" borderId="0" xfId="0" quotePrefix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quotePrefix="1" applyNumberFormat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 applyBorder="1"/>
    <xf numFmtId="0" fontId="2" fillId="0" borderId="1" xfId="0" applyFont="1" applyFill="1" applyBorder="1" applyAlignment="1">
      <alignment horizontal="left" vertical="center"/>
    </xf>
    <xf numFmtId="49" fontId="2" fillId="0" borderId="1" xfId="0" quotePrefix="1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2" applyFont="1" applyFill="1" applyBorder="1" applyAlignment="1">
      <alignment horizontal="left" vertical="center"/>
    </xf>
    <xf numFmtId="49" fontId="2" fillId="0" borderId="2" xfId="0" quotePrefix="1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2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vertical="center"/>
    </xf>
    <xf numFmtId="12" fontId="2" fillId="0" borderId="1" xfId="0" quotePrefix="1" applyNumberFormat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  <xf numFmtId="12" fontId="2" fillId="0" borderId="2" xfId="0" quotePrefix="1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quotePrefix="1" applyNumberFormat="1" applyFont="1" applyFill="1" applyBorder="1" applyAlignment="1">
      <alignment horizontal="left" vertical="center"/>
    </xf>
    <xf numFmtId="0" fontId="2" fillId="0" borderId="0" xfId="4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0" fontId="2" fillId="0" borderId="1" xfId="4" applyFont="1" applyFill="1" applyBorder="1" applyAlignment="1">
      <alignment vertical="center"/>
    </xf>
    <xf numFmtId="0" fontId="2" fillId="0" borderId="2" xfId="4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/>
    <xf numFmtId="4" fontId="3" fillId="0" borderId="0" xfId="1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" fontId="3" fillId="0" borderId="2" xfId="1" applyNumberFormat="1" applyFont="1" applyFill="1" applyBorder="1" applyAlignment="1"/>
    <xf numFmtId="49" fontId="2" fillId="0" borderId="2" xfId="0" applyNumberFormat="1" applyFont="1" applyFill="1" applyBorder="1" applyAlignment="1">
      <alignment horizontal="left" vertical="center"/>
    </xf>
    <xf numFmtId="43" fontId="3" fillId="0" borderId="1" xfId="1" applyFont="1" applyFill="1" applyBorder="1" applyAlignment="1"/>
    <xf numFmtId="0" fontId="2" fillId="0" borderId="0" xfId="3" applyFont="1" applyFill="1" applyBorder="1" applyAlignment="1">
      <alignment vertical="center"/>
    </xf>
    <xf numFmtId="43" fontId="3" fillId="0" borderId="0" xfId="1" applyFont="1" applyFill="1" applyBorder="1" applyAlignment="1"/>
    <xf numFmtId="4" fontId="6" fillId="0" borderId="0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2" fillId="0" borderId="2" xfId="2" applyFont="1" applyFill="1" applyBorder="1" applyAlignment="1">
      <alignment horizontal="left" vertical="center" wrapText="1"/>
    </xf>
    <xf numFmtId="0" fontId="3" fillId="0" borderId="0" xfId="0" applyFont="1" applyFill="1"/>
    <xf numFmtId="4" fontId="4" fillId="0" borderId="0" xfId="2" applyNumberFormat="1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0" xfId="0" applyFont="1" applyFill="1" applyBorder="1"/>
    <xf numFmtId="0" fontId="2" fillId="0" borderId="1" xfId="3" applyFont="1" applyFill="1" applyBorder="1" applyAlignment="1">
      <alignment vertical="center"/>
    </xf>
    <xf numFmtId="0" fontId="3" fillId="0" borderId="2" xfId="0" applyFont="1" applyFill="1" applyBorder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7" fillId="0" borderId="0" xfId="0" applyFont="1" applyFill="1"/>
    <xf numFmtId="0" fontId="3" fillId="0" borderId="2" xfId="0" applyFont="1" applyFill="1" applyBorder="1" applyAlignment="1"/>
    <xf numFmtId="4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4" fontId="3" fillId="0" borderId="1" xfId="0" applyNumberFormat="1" applyFont="1" applyFill="1" applyBorder="1" applyAlignment="1"/>
    <xf numFmtId="43" fontId="3" fillId="0" borderId="0" xfId="1" applyFont="1" applyFill="1" applyAlignment="1"/>
    <xf numFmtId="43" fontId="3" fillId="0" borderId="0" xfId="0" applyNumberFormat="1" applyFont="1" applyFill="1"/>
    <xf numFmtId="0" fontId="3" fillId="0" borderId="1" xfId="0" quotePrefix="1" applyFont="1" applyFill="1" applyBorder="1"/>
    <xf numFmtId="0" fontId="3" fillId="0" borderId="2" xfId="0" quotePrefix="1" applyFont="1" applyFill="1" applyBorder="1" applyAlignment="1">
      <alignment horizontal="left"/>
    </xf>
    <xf numFmtId="0" fontId="8" fillId="0" borderId="2" xfId="0" applyFont="1" applyFill="1" applyBorder="1"/>
    <xf numFmtId="0" fontId="8" fillId="0" borderId="0" xfId="0" quotePrefix="1" applyFont="1" applyFill="1" applyBorder="1"/>
    <xf numFmtId="0" fontId="9" fillId="0" borderId="0" xfId="0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3" fillId="0" borderId="0" xfId="0" quotePrefix="1" applyFont="1" applyFill="1" applyBorder="1"/>
    <xf numFmtId="0" fontId="3" fillId="0" borderId="0" xfId="0" applyFont="1" applyFill="1" applyAlignment="1"/>
    <xf numFmtId="0" fontId="2" fillId="0" borderId="0" xfId="0" applyFont="1" applyFill="1"/>
    <xf numFmtId="0" fontId="5" fillId="0" borderId="0" xfId="0" applyFont="1" applyFill="1" applyAlignment="1">
      <alignment horizontal="center"/>
    </xf>
  </cellXfs>
  <cellStyles count="5">
    <cellStyle name="Millares" xfId="1" builtinId="3"/>
    <cellStyle name="Normal" xfId="0" builtinId="0"/>
    <cellStyle name="Normal 4" xfId="2" xr:uid="{6787C125-9C4C-4CB2-8C0C-1A0E0AE1FC43}"/>
    <cellStyle name="Normal 4 2" xfId="3" xr:uid="{0178EF37-12C3-4328-AE55-FA0A6C2B29EC}"/>
    <cellStyle name="Normal 7" xfId="4" xr:uid="{CF8E5181-FBCE-42AB-9961-53F88BE93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F3E5D-3075-4D78-9B09-FDE70189A712}">
  <sheetPr>
    <pageSetUpPr fitToPage="1"/>
  </sheetPr>
  <dimension ref="A1:H558"/>
  <sheetViews>
    <sheetView zoomScale="80" zoomScaleNormal="80" zoomScaleSheetLayoutView="70" workbookViewId="0">
      <pane ySplit="4" topLeftCell="A5" activePane="bottomLeft" state="frozen"/>
      <selection pane="bottomLeft" activeCell="A5" sqref="A5"/>
    </sheetView>
  </sheetViews>
  <sheetFormatPr baseColWidth="10" defaultRowHeight="14.5"/>
  <cols>
    <col min="1" max="1" width="19.1796875" style="59" customWidth="1"/>
    <col min="2" max="2" width="26.453125" style="59" bestFit="1" customWidth="1"/>
    <col min="3" max="3" width="22.54296875" style="59" customWidth="1"/>
    <col min="4" max="4" width="120.08984375" style="59" customWidth="1"/>
    <col min="5" max="5" width="15.54296875" style="82" bestFit="1" customWidth="1"/>
    <col min="6" max="6" width="13.54296875" style="82" customWidth="1"/>
    <col min="7" max="7" width="16.54296875" style="82" customWidth="1"/>
    <col min="8" max="8" width="31.6328125" style="59" bestFit="1" customWidth="1"/>
    <col min="9" max="16384" width="10.90625" style="59"/>
  </cols>
  <sheetData>
    <row r="1" spans="1:8" s="6" customFormat="1" ht="15.75" customHeight="1">
      <c r="A1" s="83"/>
      <c r="B1" s="84" t="s">
        <v>2525</v>
      </c>
      <c r="E1" s="56"/>
      <c r="F1" s="56"/>
      <c r="G1" s="56"/>
    </row>
    <row r="2" spans="1:8" s="6" customFormat="1" ht="18.75" customHeight="1">
      <c r="A2" s="84" t="s">
        <v>2526</v>
      </c>
      <c r="B2" s="84" t="s">
        <v>2527</v>
      </c>
      <c r="E2" s="56"/>
      <c r="F2" s="56"/>
      <c r="G2" s="56"/>
    </row>
    <row r="3" spans="1:8" ht="22.5" customHeight="1">
      <c r="E3" s="72"/>
      <c r="F3" s="72"/>
      <c r="G3" s="72"/>
      <c r="H3" s="73"/>
    </row>
    <row r="4" spans="1:8">
      <c r="A4" s="1" t="s">
        <v>2523</v>
      </c>
      <c r="B4" s="1" t="s">
        <v>2524</v>
      </c>
      <c r="C4" s="2" t="s">
        <v>0</v>
      </c>
      <c r="D4" s="2" t="s">
        <v>1</v>
      </c>
      <c r="E4" s="60" t="s">
        <v>2</v>
      </c>
      <c r="F4" s="60" t="s">
        <v>3</v>
      </c>
      <c r="G4" s="60" t="s">
        <v>4</v>
      </c>
      <c r="H4" s="2" t="s">
        <v>5</v>
      </c>
    </row>
    <row r="5" spans="1:8" s="50" customFormat="1" ht="23.25" customHeight="1">
      <c r="A5" s="23">
        <v>43831</v>
      </c>
      <c r="B5" s="18">
        <v>8250023998</v>
      </c>
      <c r="C5" s="26" t="s">
        <v>29</v>
      </c>
      <c r="D5" s="24" t="s">
        <v>7</v>
      </c>
      <c r="E5" s="25">
        <v>73.2</v>
      </c>
      <c r="F5" s="25">
        <v>15.37</v>
      </c>
      <c r="G5" s="25">
        <f>E5+F5</f>
        <v>88.570000000000007</v>
      </c>
      <c r="H5" s="9" t="s">
        <v>8</v>
      </c>
    </row>
    <row r="6" spans="1:8" s="61" customFormat="1" ht="15" customHeight="1">
      <c r="A6" s="23">
        <v>43831</v>
      </c>
      <c r="B6" s="18">
        <v>8250023999</v>
      </c>
      <c r="C6" s="26" t="s">
        <v>29</v>
      </c>
      <c r="D6" s="17" t="s">
        <v>7</v>
      </c>
      <c r="E6" s="25">
        <v>68.2</v>
      </c>
      <c r="F6" s="25">
        <v>14.32</v>
      </c>
      <c r="G6" s="25">
        <f>E6+F6</f>
        <v>82.52000000000001</v>
      </c>
      <c r="H6" s="9" t="s">
        <v>8</v>
      </c>
    </row>
    <row r="7" spans="1:8" s="50" customFormat="1" ht="21" customHeight="1">
      <c r="A7" s="23">
        <v>43831</v>
      </c>
      <c r="B7" s="18">
        <v>8250027005</v>
      </c>
      <c r="C7" s="26" t="s">
        <v>29</v>
      </c>
      <c r="D7" s="24" t="s">
        <v>7</v>
      </c>
      <c r="E7" s="25">
        <v>43.6</v>
      </c>
      <c r="F7" s="25">
        <v>9.16</v>
      </c>
      <c r="G7" s="25">
        <f>E7+F7</f>
        <v>52.760000000000005</v>
      </c>
      <c r="H7" s="9" t="s">
        <v>8</v>
      </c>
    </row>
    <row r="8" spans="1:8" s="61" customFormat="1" ht="13.5" customHeight="1">
      <c r="A8" s="23">
        <v>43831</v>
      </c>
      <c r="B8" s="38" t="s">
        <v>628</v>
      </c>
      <c r="C8" s="26" t="s">
        <v>629</v>
      </c>
      <c r="D8" s="30" t="s">
        <v>630</v>
      </c>
      <c r="E8" s="25">
        <v>2187.5</v>
      </c>
      <c r="F8" s="25">
        <v>459.38</v>
      </c>
      <c r="G8" s="25">
        <v>2646.88</v>
      </c>
      <c r="H8" s="9" t="s">
        <v>369</v>
      </c>
    </row>
    <row r="9" spans="1:8" s="61" customFormat="1" ht="13.5" customHeight="1">
      <c r="A9" s="23">
        <v>43831</v>
      </c>
      <c r="B9" s="38" t="s">
        <v>653</v>
      </c>
      <c r="C9" s="26" t="s">
        <v>629</v>
      </c>
      <c r="D9" s="26" t="s">
        <v>654</v>
      </c>
      <c r="E9" s="25">
        <v>1087.5</v>
      </c>
      <c r="F9" s="25">
        <v>228.38</v>
      </c>
      <c r="G9" s="25">
        <v>1315.88</v>
      </c>
      <c r="H9" s="9" t="s">
        <v>369</v>
      </c>
    </row>
    <row r="10" spans="1:8" s="50" customFormat="1" ht="21" customHeight="1">
      <c r="A10" s="23">
        <v>43831</v>
      </c>
      <c r="B10" s="18" t="s">
        <v>17</v>
      </c>
      <c r="C10" s="15" t="s">
        <v>18</v>
      </c>
      <c r="D10" s="17" t="s">
        <v>19</v>
      </c>
      <c r="E10" s="25">
        <v>1900</v>
      </c>
      <c r="F10" s="25">
        <v>0</v>
      </c>
      <c r="G10" s="25">
        <v>1900</v>
      </c>
      <c r="H10" s="9" t="s">
        <v>20</v>
      </c>
    </row>
    <row r="11" spans="1:8" s="61" customFormat="1" ht="14.25" customHeight="1">
      <c r="A11" s="23">
        <v>43831</v>
      </c>
      <c r="B11" s="18" t="s">
        <v>1050</v>
      </c>
      <c r="C11" s="15" t="s">
        <v>1051</v>
      </c>
      <c r="D11" s="15" t="s">
        <v>1052</v>
      </c>
      <c r="E11" s="25">
        <v>8</v>
      </c>
      <c r="F11" s="25">
        <v>1.68</v>
      </c>
      <c r="G11" s="25">
        <v>9.68</v>
      </c>
      <c r="H11" s="54" t="s">
        <v>984</v>
      </c>
    </row>
    <row r="12" spans="1:8" s="61" customFormat="1" ht="14.25" customHeight="1">
      <c r="A12" s="23">
        <v>43831</v>
      </c>
      <c r="B12" s="18" t="s">
        <v>166</v>
      </c>
      <c r="C12" s="15" t="s">
        <v>165</v>
      </c>
      <c r="D12" s="15" t="s">
        <v>167</v>
      </c>
      <c r="E12" s="25">
        <v>1711.8</v>
      </c>
      <c r="F12" s="25">
        <v>359.48</v>
      </c>
      <c r="G12" s="25">
        <v>2071.2800000000002</v>
      </c>
      <c r="H12" s="54" t="s">
        <v>150</v>
      </c>
    </row>
    <row r="13" spans="1:8" s="61" customFormat="1" ht="14.25" customHeight="1">
      <c r="A13" s="23">
        <v>43831</v>
      </c>
      <c r="B13" s="18" t="s">
        <v>168</v>
      </c>
      <c r="C13" s="15" t="s">
        <v>165</v>
      </c>
      <c r="D13" s="15" t="s">
        <v>167</v>
      </c>
      <c r="E13" s="25">
        <v>714</v>
      </c>
      <c r="F13" s="25">
        <v>149.94</v>
      </c>
      <c r="G13" s="25">
        <v>863.94</v>
      </c>
      <c r="H13" s="54" t="s">
        <v>150</v>
      </c>
    </row>
    <row r="14" spans="1:8" s="61" customFormat="1" ht="14.25" customHeight="1">
      <c r="A14" s="23">
        <v>43832</v>
      </c>
      <c r="B14" s="18" t="s">
        <v>28</v>
      </c>
      <c r="C14" s="26" t="s">
        <v>29</v>
      </c>
      <c r="D14" s="17" t="s">
        <v>30</v>
      </c>
      <c r="E14" s="25">
        <v>1707</v>
      </c>
      <c r="F14" s="25">
        <v>358.47</v>
      </c>
      <c r="G14" s="25">
        <v>2065.4699999999998</v>
      </c>
      <c r="H14" s="9" t="s">
        <v>8</v>
      </c>
    </row>
    <row r="15" spans="1:8" s="61" customFormat="1" ht="14.25" customHeight="1">
      <c r="A15" s="23">
        <v>43832</v>
      </c>
      <c r="B15" s="18" t="s">
        <v>109</v>
      </c>
      <c r="C15" s="15" t="s">
        <v>107</v>
      </c>
      <c r="D15" s="17" t="s">
        <v>7</v>
      </c>
      <c r="E15" s="25">
        <v>366.36</v>
      </c>
      <c r="F15" s="25">
        <v>76.94</v>
      </c>
      <c r="G15" s="25">
        <v>443.3</v>
      </c>
      <c r="H15" s="31" t="s">
        <v>8</v>
      </c>
    </row>
    <row r="16" spans="1:8" s="61" customFormat="1" ht="14.25" customHeight="1">
      <c r="A16" s="23">
        <v>43832</v>
      </c>
      <c r="B16" s="18" t="s">
        <v>110</v>
      </c>
      <c r="C16" s="15" t="s">
        <v>107</v>
      </c>
      <c r="D16" s="24" t="s">
        <v>7</v>
      </c>
      <c r="E16" s="25">
        <v>53.19</v>
      </c>
      <c r="F16" s="25">
        <v>11.17</v>
      </c>
      <c r="G16" s="25">
        <v>64.36</v>
      </c>
      <c r="H16" s="9" t="s">
        <v>8</v>
      </c>
    </row>
    <row r="17" spans="1:8" s="61" customFormat="1" ht="14.25" customHeight="1">
      <c r="A17" s="23">
        <v>43832</v>
      </c>
      <c r="B17" s="18" t="s">
        <v>1043</v>
      </c>
      <c r="C17" s="15" t="s">
        <v>1044</v>
      </c>
      <c r="D17" s="17" t="s">
        <v>1045</v>
      </c>
      <c r="E17" s="25">
        <v>138</v>
      </c>
      <c r="F17" s="25">
        <v>28.98</v>
      </c>
      <c r="G17" s="25">
        <v>166.98</v>
      </c>
      <c r="H17" s="54" t="s">
        <v>150</v>
      </c>
    </row>
    <row r="18" spans="1:8" s="50" customFormat="1" ht="21" customHeight="1">
      <c r="A18" s="23">
        <v>43832</v>
      </c>
      <c r="B18" s="18" t="s">
        <v>1374</v>
      </c>
      <c r="C18" s="31" t="s">
        <v>1356</v>
      </c>
      <c r="D18" s="17" t="s">
        <v>1373</v>
      </c>
      <c r="E18" s="25">
        <v>500</v>
      </c>
      <c r="F18" s="25">
        <v>105</v>
      </c>
      <c r="G18" s="25">
        <f>E18+F18</f>
        <v>605</v>
      </c>
      <c r="H18" s="9" t="s">
        <v>369</v>
      </c>
    </row>
    <row r="19" spans="1:8" s="50" customFormat="1" ht="23.25" customHeight="1">
      <c r="A19" s="23">
        <v>43832</v>
      </c>
      <c r="B19" s="18" t="s">
        <v>124</v>
      </c>
      <c r="C19" s="26" t="s">
        <v>55</v>
      </c>
      <c r="D19" s="17" t="s">
        <v>2531</v>
      </c>
      <c r="E19" s="25">
        <v>169.91</v>
      </c>
      <c r="F19" s="25">
        <v>0</v>
      </c>
      <c r="G19" s="25">
        <v>169.91</v>
      </c>
      <c r="H19" s="9" t="s">
        <v>13</v>
      </c>
    </row>
    <row r="20" spans="1:8" s="50" customFormat="1" ht="20.149999999999999" customHeight="1">
      <c r="A20" s="23">
        <v>43832</v>
      </c>
      <c r="B20" s="18" t="s">
        <v>125</v>
      </c>
      <c r="C20" s="14" t="s">
        <v>55</v>
      </c>
      <c r="D20" s="17" t="s">
        <v>2531</v>
      </c>
      <c r="E20" s="25">
        <v>85.66</v>
      </c>
      <c r="F20" s="25">
        <v>0.11</v>
      </c>
      <c r="G20" s="25">
        <v>85.77</v>
      </c>
      <c r="H20" s="9" t="s">
        <v>13</v>
      </c>
    </row>
    <row r="21" spans="1:8" s="61" customFormat="1" ht="14.9" customHeight="1">
      <c r="A21" s="23">
        <v>43832</v>
      </c>
      <c r="B21" s="18" t="s">
        <v>242</v>
      </c>
      <c r="C21" s="14" t="s">
        <v>239</v>
      </c>
      <c r="D21" s="17" t="s">
        <v>240</v>
      </c>
      <c r="E21" s="25">
        <v>1140</v>
      </c>
      <c r="F21" s="25">
        <v>0</v>
      </c>
      <c r="G21" s="25">
        <v>1140</v>
      </c>
      <c r="H21" s="12" t="s">
        <v>241</v>
      </c>
    </row>
    <row r="22" spans="1:8" s="50" customFormat="1" ht="20.149999999999999" customHeight="1">
      <c r="A22" s="23">
        <v>43832</v>
      </c>
      <c r="B22" s="18" t="s">
        <v>877</v>
      </c>
      <c r="C22" s="26" t="s">
        <v>878</v>
      </c>
      <c r="D22" s="26" t="s">
        <v>879</v>
      </c>
      <c r="E22" s="25">
        <v>155</v>
      </c>
      <c r="F22" s="25">
        <v>32.549999999999997</v>
      </c>
      <c r="G22" s="25">
        <v>187.55</v>
      </c>
      <c r="H22" s="9" t="s">
        <v>806</v>
      </c>
    </row>
    <row r="23" spans="1:8" s="61" customFormat="1" ht="15" customHeight="1">
      <c r="A23" s="23">
        <v>43833</v>
      </c>
      <c r="B23" s="10" t="s">
        <v>83</v>
      </c>
      <c r="C23" s="31" t="s">
        <v>84</v>
      </c>
      <c r="D23" s="17" t="s">
        <v>85</v>
      </c>
      <c r="E23" s="57">
        <v>200</v>
      </c>
      <c r="F23" s="25">
        <v>0</v>
      </c>
      <c r="G23" s="25">
        <v>200</v>
      </c>
      <c r="H23" s="9" t="s">
        <v>13</v>
      </c>
    </row>
    <row r="24" spans="1:8" s="50" customFormat="1" ht="20.149999999999999" customHeight="1">
      <c r="A24" s="23">
        <v>43833</v>
      </c>
      <c r="B24" s="18" t="s">
        <v>771</v>
      </c>
      <c r="C24" s="26" t="s">
        <v>770</v>
      </c>
      <c r="D24" s="17" t="s">
        <v>772</v>
      </c>
      <c r="E24" s="25">
        <v>588</v>
      </c>
      <c r="F24" s="25">
        <v>123.48</v>
      </c>
      <c r="G24" s="25">
        <v>711.48</v>
      </c>
      <c r="H24" s="63" t="s">
        <v>150</v>
      </c>
    </row>
    <row r="25" spans="1:8" s="61" customFormat="1" ht="15" customHeight="1">
      <c r="A25" s="23">
        <v>43833</v>
      </c>
      <c r="B25" s="18" t="s">
        <v>2488</v>
      </c>
      <c r="C25" s="12" t="s">
        <v>2489</v>
      </c>
      <c r="D25" s="17" t="s">
        <v>2490</v>
      </c>
      <c r="E25" s="25">
        <v>496.5</v>
      </c>
      <c r="F25" s="25">
        <v>104.27</v>
      </c>
      <c r="G25" s="25">
        <v>600.77</v>
      </c>
      <c r="H25" s="54" t="s">
        <v>79</v>
      </c>
    </row>
    <row r="26" spans="1:8" s="61" customFormat="1" ht="15" customHeight="1">
      <c r="A26" s="23">
        <v>43836</v>
      </c>
      <c r="B26" s="18" t="s">
        <v>281</v>
      </c>
      <c r="C26" s="15" t="s">
        <v>52</v>
      </c>
      <c r="D26" s="17" t="s">
        <v>282</v>
      </c>
      <c r="E26" s="25">
        <v>7488</v>
      </c>
      <c r="F26" s="25">
        <v>1572.48</v>
      </c>
      <c r="G26" s="25">
        <v>9060.48</v>
      </c>
      <c r="H26" s="54" t="s">
        <v>46</v>
      </c>
    </row>
    <row r="27" spans="1:8" s="61" customFormat="1" ht="15" customHeight="1">
      <c r="A27" s="23">
        <v>43836</v>
      </c>
      <c r="B27" s="18" t="s">
        <v>902</v>
      </c>
      <c r="C27" s="15" t="s">
        <v>903</v>
      </c>
      <c r="D27" s="26" t="s">
        <v>904</v>
      </c>
      <c r="E27" s="25">
        <v>1453.62</v>
      </c>
      <c r="F27" s="25">
        <v>0</v>
      </c>
      <c r="G27" s="25">
        <v>1453.62</v>
      </c>
      <c r="H27" s="54" t="s">
        <v>150</v>
      </c>
    </row>
    <row r="28" spans="1:8" s="61" customFormat="1" ht="15" customHeight="1">
      <c r="A28" s="23">
        <v>43837</v>
      </c>
      <c r="B28" s="18" t="s">
        <v>136</v>
      </c>
      <c r="C28" s="15" t="s">
        <v>132</v>
      </c>
      <c r="D28" s="17" t="s">
        <v>137</v>
      </c>
      <c r="E28" s="25">
        <v>10110.553719008265</v>
      </c>
      <c r="F28" s="25">
        <v>2123.2162809917354</v>
      </c>
      <c r="G28" s="25">
        <v>12233.77</v>
      </c>
      <c r="H28" s="54" t="s">
        <v>79</v>
      </c>
    </row>
    <row r="29" spans="1:8" s="50" customFormat="1" ht="14.9" customHeight="1">
      <c r="A29" s="23">
        <v>43837</v>
      </c>
      <c r="B29" s="18" t="s">
        <v>139</v>
      </c>
      <c r="C29" s="12" t="s">
        <v>132</v>
      </c>
      <c r="D29" s="17" t="s">
        <v>137</v>
      </c>
      <c r="E29" s="25">
        <v>826.44628099173553</v>
      </c>
      <c r="F29" s="25">
        <v>173.55371900826447</v>
      </c>
      <c r="G29" s="25">
        <v>1000</v>
      </c>
      <c r="H29" s="54" t="s">
        <v>79</v>
      </c>
    </row>
    <row r="30" spans="1:8" s="50" customFormat="1" ht="23.25" customHeight="1">
      <c r="A30" s="23">
        <v>43837</v>
      </c>
      <c r="B30" s="18" t="s">
        <v>140</v>
      </c>
      <c r="C30" s="12" t="s">
        <v>141</v>
      </c>
      <c r="D30" s="17" t="s">
        <v>142</v>
      </c>
      <c r="E30" s="25">
        <v>2016</v>
      </c>
      <c r="F30" s="25">
        <v>0</v>
      </c>
      <c r="G30" s="25">
        <v>2016</v>
      </c>
      <c r="H30" s="54" t="s">
        <v>79</v>
      </c>
    </row>
    <row r="31" spans="1:8" s="61" customFormat="1" ht="14.25" customHeight="1">
      <c r="A31" s="23">
        <v>43837</v>
      </c>
      <c r="B31" s="18" t="s">
        <v>67</v>
      </c>
      <c r="C31" s="14" t="s">
        <v>55</v>
      </c>
      <c r="D31" s="17" t="s">
        <v>2531</v>
      </c>
      <c r="E31" s="25">
        <f>61.72+0.5+30.63</f>
        <v>92.85</v>
      </c>
      <c r="F31" s="25">
        <v>0.11</v>
      </c>
      <c r="G31" s="25">
        <v>92.96</v>
      </c>
      <c r="H31" s="9" t="s">
        <v>13</v>
      </c>
    </row>
    <row r="32" spans="1:8" s="50" customFormat="1" ht="23.25" customHeight="1">
      <c r="A32" s="23">
        <v>43837</v>
      </c>
      <c r="B32" s="18" t="s">
        <v>71</v>
      </c>
      <c r="C32" s="14" t="s">
        <v>55</v>
      </c>
      <c r="D32" s="17" t="s">
        <v>2531</v>
      </c>
      <c r="E32" s="25">
        <f>61.72+0.5+30.63</f>
        <v>92.85</v>
      </c>
      <c r="F32" s="25">
        <v>0.11</v>
      </c>
      <c r="G32" s="25">
        <v>92.96</v>
      </c>
      <c r="H32" s="9" t="s">
        <v>13</v>
      </c>
    </row>
    <row r="33" spans="1:8" s="61" customFormat="1" ht="15" customHeight="1">
      <c r="A33" s="23">
        <v>43837</v>
      </c>
      <c r="B33" s="18" t="s">
        <v>915</v>
      </c>
      <c r="C33" s="14" t="s">
        <v>916</v>
      </c>
      <c r="D33" s="17" t="s">
        <v>917</v>
      </c>
      <c r="E33" s="25">
        <v>3791.63</v>
      </c>
      <c r="F33" s="25">
        <v>796.24</v>
      </c>
      <c r="G33" s="25">
        <v>4587.87</v>
      </c>
      <c r="H33" s="12" t="s">
        <v>241</v>
      </c>
    </row>
    <row r="34" spans="1:8" s="50" customFormat="1" ht="20.149999999999999" customHeight="1">
      <c r="A34" s="23">
        <v>43837</v>
      </c>
      <c r="B34" s="18" t="s">
        <v>131</v>
      </c>
      <c r="C34" s="12" t="s">
        <v>132</v>
      </c>
      <c r="D34" s="17" t="s">
        <v>133</v>
      </c>
      <c r="E34" s="25">
        <v>10000</v>
      </c>
      <c r="F34" s="25">
        <v>2100</v>
      </c>
      <c r="G34" s="25">
        <v>12100</v>
      </c>
      <c r="H34" s="54" t="s">
        <v>134</v>
      </c>
    </row>
    <row r="35" spans="1:8" s="61" customFormat="1" ht="14.9" customHeight="1">
      <c r="A35" s="23">
        <v>43839</v>
      </c>
      <c r="B35" s="18" t="s">
        <v>108</v>
      </c>
      <c r="C35" s="15" t="s">
        <v>107</v>
      </c>
      <c r="D35" s="17" t="s">
        <v>7</v>
      </c>
      <c r="E35" s="25">
        <v>47.6</v>
      </c>
      <c r="F35" s="25">
        <v>10</v>
      </c>
      <c r="G35" s="25">
        <v>57.6</v>
      </c>
      <c r="H35" s="9" t="s">
        <v>8</v>
      </c>
    </row>
    <row r="36" spans="1:8" s="61" customFormat="1" ht="14.9" customHeight="1">
      <c r="A36" s="23">
        <v>43839</v>
      </c>
      <c r="B36" s="18" t="s">
        <v>111</v>
      </c>
      <c r="C36" s="15" t="s">
        <v>107</v>
      </c>
      <c r="D36" s="11" t="s">
        <v>7</v>
      </c>
      <c r="E36" s="25">
        <v>213.93</v>
      </c>
      <c r="F36" s="25">
        <v>44.93</v>
      </c>
      <c r="G36" s="25">
        <v>258.86</v>
      </c>
      <c r="H36" s="9" t="s">
        <v>8</v>
      </c>
    </row>
    <row r="37" spans="1:8" s="61" customFormat="1" ht="14.25" customHeight="1">
      <c r="A37" s="23">
        <v>43839</v>
      </c>
      <c r="B37" s="18" t="s">
        <v>1304</v>
      </c>
      <c r="C37" s="15" t="s">
        <v>343</v>
      </c>
      <c r="D37" s="17" t="s">
        <v>7</v>
      </c>
      <c r="E37" s="25">
        <v>8.44</v>
      </c>
      <c r="F37" s="25">
        <v>1.77</v>
      </c>
      <c r="G37" s="25">
        <v>10.210000000000001</v>
      </c>
      <c r="H37" s="9" t="s">
        <v>8</v>
      </c>
    </row>
    <row r="38" spans="1:8" s="50" customFormat="1" ht="14.9" customHeight="1">
      <c r="A38" s="23">
        <v>43839</v>
      </c>
      <c r="B38" s="35" t="s">
        <v>376</v>
      </c>
      <c r="C38" s="15" t="s">
        <v>374</v>
      </c>
      <c r="D38" s="17" t="s">
        <v>375</v>
      </c>
      <c r="E38" s="25">
        <v>1612.96</v>
      </c>
      <c r="F38" s="25">
        <v>338.72</v>
      </c>
      <c r="G38" s="25">
        <v>1951.68</v>
      </c>
      <c r="H38" s="9" t="s">
        <v>241</v>
      </c>
    </row>
    <row r="39" spans="1:8" s="61" customFormat="1" ht="15" customHeight="1">
      <c r="A39" s="23">
        <v>43839</v>
      </c>
      <c r="B39" s="5" t="s">
        <v>807</v>
      </c>
      <c r="C39" s="14" t="s">
        <v>804</v>
      </c>
      <c r="D39" s="17" t="s">
        <v>805</v>
      </c>
      <c r="E39" s="25">
        <v>59.28</v>
      </c>
      <c r="F39" s="25">
        <v>12.44900826446281</v>
      </c>
      <c r="G39" s="25">
        <v>71.73</v>
      </c>
      <c r="H39" s="9" t="s">
        <v>806</v>
      </c>
    </row>
    <row r="40" spans="1:8" s="62" customFormat="1" ht="14.9" customHeight="1">
      <c r="A40" s="4">
        <v>43839</v>
      </c>
      <c r="B40" s="5" t="s">
        <v>471</v>
      </c>
      <c r="C40" s="12" t="s">
        <v>468</v>
      </c>
      <c r="D40" s="11" t="s">
        <v>469</v>
      </c>
      <c r="E40" s="7">
        <v>190</v>
      </c>
      <c r="F40" s="7">
        <v>39.9</v>
      </c>
      <c r="G40" s="7">
        <f>E40+F40</f>
        <v>229.9</v>
      </c>
      <c r="H40" s="9" t="s">
        <v>470</v>
      </c>
    </row>
    <row r="41" spans="1:8" s="21" customFormat="1" ht="20.149999999999999" customHeight="1">
      <c r="A41" s="4">
        <v>43840</v>
      </c>
      <c r="B41" s="5" t="s">
        <v>250</v>
      </c>
      <c r="C41" s="14" t="s">
        <v>251</v>
      </c>
      <c r="D41" s="11" t="s">
        <v>252</v>
      </c>
      <c r="E41" s="7">
        <v>180</v>
      </c>
      <c r="F41" s="7">
        <v>37.799999999999997</v>
      </c>
      <c r="G41" s="7">
        <v>217.8</v>
      </c>
      <c r="H41" s="9" t="s">
        <v>95</v>
      </c>
    </row>
    <row r="42" spans="1:8" s="62" customFormat="1" ht="14.9" customHeight="1">
      <c r="A42" s="4">
        <v>43840</v>
      </c>
      <c r="B42" s="5" t="s">
        <v>97</v>
      </c>
      <c r="C42" s="14" t="s">
        <v>55</v>
      </c>
      <c r="D42" s="11" t="s">
        <v>2531</v>
      </c>
      <c r="E42" s="7">
        <v>96.63</v>
      </c>
      <c r="F42" s="7">
        <v>0.11</v>
      </c>
      <c r="G42" s="7">
        <v>96.74</v>
      </c>
      <c r="H42" s="9" t="s">
        <v>13</v>
      </c>
    </row>
    <row r="43" spans="1:8" s="21" customFormat="1" ht="19.5" customHeight="1">
      <c r="A43" s="4">
        <v>43840</v>
      </c>
      <c r="B43" s="5" t="s">
        <v>98</v>
      </c>
      <c r="C43" s="14" t="s">
        <v>55</v>
      </c>
      <c r="D43" s="11" t="s">
        <v>2531</v>
      </c>
      <c r="E43" s="7">
        <v>82.62</v>
      </c>
      <c r="F43" s="7">
        <v>0</v>
      </c>
      <c r="G43" s="7">
        <v>82.62</v>
      </c>
      <c r="H43" s="9" t="s">
        <v>13</v>
      </c>
    </row>
    <row r="44" spans="1:8" s="62" customFormat="1" ht="14.9" customHeight="1">
      <c r="A44" s="4">
        <v>43843</v>
      </c>
      <c r="B44" s="5" t="s">
        <v>9</v>
      </c>
      <c r="C44" s="12" t="s">
        <v>10</v>
      </c>
      <c r="D44" s="62" t="s">
        <v>7</v>
      </c>
      <c r="E44" s="7">
        <v>290.5</v>
      </c>
      <c r="F44" s="7">
        <v>0</v>
      </c>
      <c r="G44" s="7">
        <v>290.5</v>
      </c>
      <c r="H44" s="9" t="s">
        <v>8</v>
      </c>
    </row>
    <row r="45" spans="1:8" s="21" customFormat="1" ht="19.5" customHeight="1">
      <c r="A45" s="4">
        <v>43843</v>
      </c>
      <c r="B45" s="5" t="s">
        <v>82</v>
      </c>
      <c r="C45" s="12" t="s">
        <v>52</v>
      </c>
      <c r="D45" s="11" t="s">
        <v>45</v>
      </c>
      <c r="E45" s="7">
        <v>267.98</v>
      </c>
      <c r="F45" s="7">
        <v>56.28</v>
      </c>
      <c r="G45" s="7">
        <v>324.26</v>
      </c>
      <c r="H45" s="54" t="s">
        <v>46</v>
      </c>
    </row>
    <row r="46" spans="1:8" s="50" customFormat="1" ht="19.5" customHeight="1">
      <c r="A46" s="23">
        <v>43843</v>
      </c>
      <c r="B46" s="18" t="s">
        <v>122</v>
      </c>
      <c r="C46" s="14" t="s">
        <v>55</v>
      </c>
      <c r="D46" s="17" t="s">
        <v>2532</v>
      </c>
      <c r="E46" s="25">
        <v>78.099999999999994</v>
      </c>
      <c r="F46" s="25">
        <v>0</v>
      </c>
      <c r="G46" s="25">
        <v>78.099999999999994</v>
      </c>
      <c r="H46" s="9" t="s">
        <v>13</v>
      </c>
    </row>
    <row r="47" spans="1:8" s="62" customFormat="1" ht="15" customHeight="1">
      <c r="A47" s="4">
        <v>43843</v>
      </c>
      <c r="B47" s="5" t="s">
        <v>497</v>
      </c>
      <c r="C47" s="12" t="s">
        <v>316</v>
      </c>
      <c r="D47" s="11" t="s">
        <v>498</v>
      </c>
      <c r="E47" s="7">
        <v>156</v>
      </c>
      <c r="F47" s="7">
        <v>15.6</v>
      </c>
      <c r="G47" s="7">
        <v>171.6</v>
      </c>
      <c r="H47" s="9" t="s">
        <v>317</v>
      </c>
    </row>
    <row r="48" spans="1:8" s="50" customFormat="1" ht="20.149999999999999" customHeight="1">
      <c r="A48" s="23">
        <v>43844</v>
      </c>
      <c r="B48" s="32" t="s">
        <v>76</v>
      </c>
      <c r="C48" s="15" t="s">
        <v>75</v>
      </c>
      <c r="D48" s="17" t="s">
        <v>7</v>
      </c>
      <c r="E48" s="25">
        <v>40.702479338842977</v>
      </c>
      <c r="F48" s="25">
        <v>8.5475206611570247</v>
      </c>
      <c r="G48" s="25">
        <v>49.25</v>
      </c>
      <c r="H48" s="9" t="s">
        <v>8</v>
      </c>
    </row>
    <row r="49" spans="1:8" s="21" customFormat="1" ht="19.5" customHeight="1">
      <c r="A49" s="4">
        <v>43844</v>
      </c>
      <c r="B49" s="5" t="s">
        <v>96</v>
      </c>
      <c r="C49" s="12" t="s">
        <v>93</v>
      </c>
      <c r="D49" s="11" t="s">
        <v>94</v>
      </c>
      <c r="E49" s="7">
        <v>15.68</v>
      </c>
      <c r="F49" s="7">
        <v>3.29</v>
      </c>
      <c r="G49" s="7">
        <v>18.97</v>
      </c>
      <c r="H49" s="9" t="s">
        <v>95</v>
      </c>
    </row>
    <row r="50" spans="1:8" s="62" customFormat="1" ht="14.25" customHeight="1">
      <c r="A50" s="4">
        <v>43844</v>
      </c>
      <c r="B50" s="10" t="s">
        <v>99</v>
      </c>
      <c r="C50" s="9" t="s">
        <v>100</v>
      </c>
      <c r="D50" s="11" t="s">
        <v>101</v>
      </c>
      <c r="E50" s="7">
        <v>491.8</v>
      </c>
      <c r="F50" s="7">
        <v>108.2</v>
      </c>
      <c r="G50" s="7">
        <v>600</v>
      </c>
      <c r="H50" s="9" t="s">
        <v>13</v>
      </c>
    </row>
    <row r="51" spans="1:8" s="21" customFormat="1" ht="20.149999999999999" customHeight="1">
      <c r="A51" s="4">
        <v>43844</v>
      </c>
      <c r="B51" s="5" t="s">
        <v>116</v>
      </c>
      <c r="C51" s="12" t="s">
        <v>93</v>
      </c>
      <c r="D51" s="11" t="s">
        <v>115</v>
      </c>
      <c r="E51" s="7">
        <v>13.7</v>
      </c>
      <c r="F51" s="7">
        <v>2.88</v>
      </c>
      <c r="G51" s="7">
        <v>16.579999999999998</v>
      </c>
      <c r="H51" s="9" t="s">
        <v>95</v>
      </c>
    </row>
    <row r="52" spans="1:8" s="62" customFormat="1" ht="14.9" customHeight="1">
      <c r="A52" s="4">
        <v>43844</v>
      </c>
      <c r="B52" s="5" t="s">
        <v>155</v>
      </c>
      <c r="C52" s="12" t="s">
        <v>156</v>
      </c>
      <c r="D52" s="11" t="s">
        <v>157</v>
      </c>
      <c r="E52" s="7">
        <v>8000</v>
      </c>
      <c r="F52" s="7">
        <v>0</v>
      </c>
      <c r="G52" s="25">
        <v>8000</v>
      </c>
      <c r="H52" s="54" t="s">
        <v>134</v>
      </c>
    </row>
    <row r="53" spans="1:8" s="21" customFormat="1" ht="21" customHeight="1">
      <c r="A53" s="4">
        <v>43844</v>
      </c>
      <c r="B53" s="5" t="s">
        <v>232</v>
      </c>
      <c r="C53" s="12" t="s">
        <v>233</v>
      </c>
      <c r="D53" s="11" t="s">
        <v>234</v>
      </c>
      <c r="E53" s="7">
        <v>109.26</v>
      </c>
      <c r="F53" s="7">
        <v>22.94</v>
      </c>
      <c r="G53" s="7">
        <v>132.19999999999999</v>
      </c>
      <c r="H53" s="9" t="s">
        <v>235</v>
      </c>
    </row>
    <row r="54" spans="1:8" s="62" customFormat="1" ht="12.75" customHeight="1">
      <c r="A54" s="4">
        <v>43844</v>
      </c>
      <c r="B54" s="10" t="s">
        <v>712</v>
      </c>
      <c r="C54" s="14" t="s">
        <v>711</v>
      </c>
      <c r="D54" s="11" t="s">
        <v>713</v>
      </c>
      <c r="E54" s="7">
        <v>247.9</v>
      </c>
      <c r="F54" s="7">
        <v>24.79</v>
      </c>
      <c r="G54" s="7">
        <v>272.69</v>
      </c>
      <c r="H54" s="54" t="s">
        <v>350</v>
      </c>
    </row>
    <row r="55" spans="1:8" s="62" customFormat="1" ht="12.75" customHeight="1">
      <c r="A55" s="4">
        <v>43844</v>
      </c>
      <c r="B55" s="5" t="s">
        <v>68</v>
      </c>
      <c r="C55" s="14" t="s">
        <v>55</v>
      </c>
      <c r="D55" s="11" t="s">
        <v>2533</v>
      </c>
      <c r="E55" s="7">
        <v>141.02000000000001</v>
      </c>
      <c r="F55" s="7">
        <v>0</v>
      </c>
      <c r="G55" s="7">
        <v>141.02000000000001</v>
      </c>
      <c r="H55" s="9" t="s">
        <v>13</v>
      </c>
    </row>
    <row r="56" spans="1:8" s="62" customFormat="1" ht="12.75" customHeight="1">
      <c r="A56" s="4">
        <v>43844</v>
      </c>
      <c r="B56" s="5" t="s">
        <v>70</v>
      </c>
      <c r="C56" s="14" t="s">
        <v>55</v>
      </c>
      <c r="D56" s="11" t="s">
        <v>2533</v>
      </c>
      <c r="E56" s="7">
        <v>141.02000000000001</v>
      </c>
      <c r="F56" s="7">
        <v>0</v>
      </c>
      <c r="G56" s="7">
        <v>141.02000000000001</v>
      </c>
      <c r="H56" s="9" t="s">
        <v>13</v>
      </c>
    </row>
    <row r="57" spans="1:8" s="21" customFormat="1" ht="23.25" customHeight="1">
      <c r="A57" s="4">
        <v>43844</v>
      </c>
      <c r="B57" s="5" t="s">
        <v>80</v>
      </c>
      <c r="C57" s="14" t="s">
        <v>55</v>
      </c>
      <c r="D57" s="11" t="s">
        <v>2531</v>
      </c>
      <c r="E57" s="7">
        <v>177.09</v>
      </c>
      <c r="F57" s="7">
        <v>0.11</v>
      </c>
      <c r="G57" s="7">
        <v>177.2</v>
      </c>
      <c r="H57" s="9" t="s">
        <v>13</v>
      </c>
    </row>
    <row r="58" spans="1:8" s="62" customFormat="1" ht="15" customHeight="1">
      <c r="A58" s="4">
        <v>43844</v>
      </c>
      <c r="B58" s="5" t="s">
        <v>81</v>
      </c>
      <c r="C58" s="14" t="s">
        <v>55</v>
      </c>
      <c r="D58" s="11" t="s">
        <v>2533</v>
      </c>
      <c r="E58" s="7">
        <v>145.16</v>
      </c>
      <c r="F58" s="7">
        <v>0</v>
      </c>
      <c r="G58" s="7">
        <v>145.16</v>
      </c>
      <c r="H58" s="9" t="s">
        <v>13</v>
      </c>
    </row>
    <row r="59" spans="1:8" s="50" customFormat="1" ht="14.9" customHeight="1">
      <c r="A59" s="23">
        <v>43844</v>
      </c>
      <c r="B59" s="18" t="s">
        <v>92</v>
      </c>
      <c r="C59" s="26" t="s">
        <v>55</v>
      </c>
      <c r="D59" s="17" t="s">
        <v>2533</v>
      </c>
      <c r="E59" s="25">
        <v>135.6</v>
      </c>
      <c r="F59" s="25">
        <v>0</v>
      </c>
      <c r="G59" s="25">
        <v>135.6</v>
      </c>
      <c r="H59" s="9" t="s">
        <v>13</v>
      </c>
    </row>
    <row r="60" spans="1:8" s="61" customFormat="1" ht="14.25" customHeight="1">
      <c r="A60" s="23">
        <v>43844</v>
      </c>
      <c r="B60" s="18" t="s">
        <v>120</v>
      </c>
      <c r="C60" s="26" t="s">
        <v>55</v>
      </c>
      <c r="D60" s="17" t="s">
        <v>2532</v>
      </c>
      <c r="E60" s="25">
        <v>20.18</v>
      </c>
      <c r="F60" s="25">
        <v>2.02</v>
      </c>
      <c r="G60" s="25">
        <v>22.2</v>
      </c>
      <c r="H60" s="9" t="s">
        <v>13</v>
      </c>
    </row>
    <row r="61" spans="1:8" s="50" customFormat="1" ht="17.25" customHeight="1">
      <c r="A61" s="23">
        <v>43844</v>
      </c>
      <c r="B61" s="18" t="s">
        <v>123</v>
      </c>
      <c r="C61" s="26" t="s">
        <v>55</v>
      </c>
      <c r="D61" s="17" t="s">
        <v>2533</v>
      </c>
      <c r="E61" s="25">
        <v>118.99</v>
      </c>
      <c r="F61" s="25">
        <v>0</v>
      </c>
      <c r="G61" s="25">
        <v>118.99</v>
      </c>
      <c r="H61" s="9" t="s">
        <v>13</v>
      </c>
    </row>
    <row r="62" spans="1:8" s="62" customFormat="1" ht="14.25" customHeight="1">
      <c r="A62" s="4">
        <v>43844</v>
      </c>
      <c r="B62" s="5" t="s">
        <v>834</v>
      </c>
      <c r="C62" s="14" t="s">
        <v>55</v>
      </c>
      <c r="D62" s="11" t="s">
        <v>2533</v>
      </c>
      <c r="E62" s="7">
        <v>53.55</v>
      </c>
      <c r="F62" s="7">
        <v>5.36</v>
      </c>
      <c r="G62" s="7">
        <v>58.91</v>
      </c>
      <c r="H62" s="9" t="s">
        <v>13</v>
      </c>
    </row>
    <row r="63" spans="1:8" s="62" customFormat="1" ht="14.25" customHeight="1">
      <c r="A63" s="4">
        <v>43844</v>
      </c>
      <c r="B63" s="3" t="s">
        <v>2514</v>
      </c>
      <c r="C63" s="12" t="s">
        <v>2515</v>
      </c>
      <c r="D63" s="11" t="s">
        <v>2516</v>
      </c>
      <c r="E63" s="7">
        <v>499.5</v>
      </c>
      <c r="F63" s="7">
        <v>0</v>
      </c>
      <c r="G63" s="7">
        <v>499.5</v>
      </c>
      <c r="H63" s="9" t="s">
        <v>2508</v>
      </c>
    </row>
    <row r="64" spans="1:8" s="21" customFormat="1" ht="23.25" customHeight="1">
      <c r="A64" s="4">
        <v>43844</v>
      </c>
      <c r="B64" s="5" t="s">
        <v>180</v>
      </c>
      <c r="C64" s="14" t="s">
        <v>178</v>
      </c>
      <c r="D64" s="12" t="s">
        <v>181</v>
      </c>
      <c r="E64" s="7">
        <v>51</v>
      </c>
      <c r="F64" s="7">
        <v>10.71</v>
      </c>
      <c r="G64" s="7">
        <v>61.71</v>
      </c>
      <c r="H64" s="9" t="s">
        <v>179</v>
      </c>
    </row>
    <row r="65" spans="1:8" s="62" customFormat="1" ht="14.25" customHeight="1">
      <c r="A65" s="4">
        <v>43844</v>
      </c>
      <c r="B65" s="5" t="s">
        <v>182</v>
      </c>
      <c r="C65" s="14" t="s">
        <v>178</v>
      </c>
      <c r="D65" s="12" t="s">
        <v>183</v>
      </c>
      <c r="E65" s="7">
        <v>0.69</v>
      </c>
      <c r="F65" s="7">
        <v>0.14000000000000001</v>
      </c>
      <c r="G65" s="7">
        <v>0.83</v>
      </c>
      <c r="H65" s="9" t="s">
        <v>179</v>
      </c>
    </row>
    <row r="66" spans="1:8" s="21" customFormat="1" ht="23.25" customHeight="1">
      <c r="A66" s="4">
        <v>43844</v>
      </c>
      <c r="B66" s="5" t="s">
        <v>184</v>
      </c>
      <c r="C66" s="14" t="s">
        <v>178</v>
      </c>
      <c r="D66" s="12" t="s">
        <v>183</v>
      </c>
      <c r="E66" s="7">
        <v>1.04</v>
      </c>
      <c r="F66" s="7">
        <v>0.22</v>
      </c>
      <c r="G66" s="7">
        <v>1.26</v>
      </c>
      <c r="H66" s="9" t="s">
        <v>179</v>
      </c>
    </row>
    <row r="67" spans="1:8" s="62" customFormat="1" ht="16.399999999999999" customHeight="1">
      <c r="A67" s="4">
        <v>43845</v>
      </c>
      <c r="B67" s="5" t="s">
        <v>25</v>
      </c>
      <c r="C67" s="14" t="s">
        <v>26</v>
      </c>
      <c r="D67" s="11" t="s">
        <v>27</v>
      </c>
      <c r="E67" s="7">
        <v>112.44</v>
      </c>
      <c r="F67" s="7">
        <v>23.61</v>
      </c>
      <c r="G67" s="7">
        <v>136.05000000000001</v>
      </c>
      <c r="H67" s="9" t="s">
        <v>8</v>
      </c>
    </row>
    <row r="68" spans="1:8" s="21" customFormat="1" ht="14.9" customHeight="1">
      <c r="A68" s="4">
        <v>43845</v>
      </c>
      <c r="B68" s="10" t="s">
        <v>733</v>
      </c>
      <c r="C68" s="14" t="s">
        <v>732</v>
      </c>
      <c r="D68" s="11" t="s">
        <v>734</v>
      </c>
      <c r="E68" s="7">
        <v>147.5</v>
      </c>
      <c r="F68" s="7">
        <v>13.35</v>
      </c>
      <c r="G68" s="7">
        <f>E68+F68</f>
        <v>160.85</v>
      </c>
      <c r="H68" s="54" t="s">
        <v>685</v>
      </c>
    </row>
    <row r="69" spans="1:8" s="62" customFormat="1" ht="14.9" customHeight="1">
      <c r="A69" s="4">
        <v>43845</v>
      </c>
      <c r="B69" s="10" t="s">
        <v>735</v>
      </c>
      <c r="C69" s="14" t="s">
        <v>732</v>
      </c>
      <c r="D69" s="11" t="s">
        <v>734</v>
      </c>
      <c r="E69" s="7">
        <v>147.5</v>
      </c>
      <c r="F69" s="7">
        <v>13.35</v>
      </c>
      <c r="G69" s="7">
        <f>E69+F69</f>
        <v>160.85</v>
      </c>
      <c r="H69" s="54" t="s">
        <v>685</v>
      </c>
    </row>
    <row r="70" spans="1:8" s="62" customFormat="1" ht="14.9" customHeight="1">
      <c r="A70" s="4">
        <v>43845</v>
      </c>
      <c r="B70" s="10" t="s">
        <v>121</v>
      </c>
      <c r="C70" s="14" t="s">
        <v>55</v>
      </c>
      <c r="D70" s="11" t="s">
        <v>2533</v>
      </c>
      <c r="E70" s="7">
        <v>42.4</v>
      </c>
      <c r="F70" s="7">
        <v>4.24</v>
      </c>
      <c r="G70" s="7">
        <v>46.64</v>
      </c>
      <c r="H70" s="9" t="s">
        <v>13</v>
      </c>
    </row>
    <row r="71" spans="1:8" s="62" customFormat="1" ht="14.9" customHeight="1">
      <c r="A71" s="4">
        <v>43845</v>
      </c>
      <c r="B71" s="10" t="s">
        <v>835</v>
      </c>
      <c r="C71" s="14" t="s">
        <v>55</v>
      </c>
      <c r="D71" s="11" t="s">
        <v>2532</v>
      </c>
      <c r="E71" s="7">
        <v>106.4</v>
      </c>
      <c r="F71" s="7">
        <v>10.98</v>
      </c>
      <c r="G71" s="7">
        <v>117.38</v>
      </c>
      <c r="H71" s="9" t="s">
        <v>13</v>
      </c>
    </row>
    <row r="72" spans="1:8" ht="14.25" customHeight="1">
      <c r="A72" s="4">
        <v>43845</v>
      </c>
      <c r="B72" s="5" t="s">
        <v>21</v>
      </c>
      <c r="C72" s="12" t="s">
        <v>18</v>
      </c>
      <c r="D72" s="11" t="s">
        <v>22</v>
      </c>
      <c r="E72" s="7">
        <v>-1900</v>
      </c>
      <c r="F72" s="7">
        <v>0</v>
      </c>
      <c r="G72" s="7">
        <v>-1900</v>
      </c>
      <c r="H72" s="9" t="s">
        <v>20</v>
      </c>
    </row>
    <row r="73" spans="1:8" s="62" customFormat="1" ht="14.25" customHeight="1">
      <c r="A73" s="4">
        <v>43845</v>
      </c>
      <c r="B73" s="5" t="s">
        <v>443</v>
      </c>
      <c r="C73" s="14" t="s">
        <v>444</v>
      </c>
      <c r="D73" s="14" t="s">
        <v>445</v>
      </c>
      <c r="E73" s="7">
        <v>11891.51</v>
      </c>
      <c r="F73" s="7">
        <v>2497.2199999999998</v>
      </c>
      <c r="G73" s="7">
        <v>14388.73</v>
      </c>
      <c r="H73" s="9" t="s">
        <v>179</v>
      </c>
    </row>
    <row r="74" spans="1:8" s="62" customFormat="1" ht="14.25" customHeight="1">
      <c r="A74" s="4">
        <v>43845</v>
      </c>
      <c r="B74" s="5" t="s">
        <v>364</v>
      </c>
      <c r="C74" s="12" t="s">
        <v>362</v>
      </c>
      <c r="D74" s="12" t="s">
        <v>363</v>
      </c>
      <c r="E74" s="7">
        <v>1414.9</v>
      </c>
      <c r="F74" s="7">
        <v>297.13</v>
      </c>
      <c r="G74" s="7">
        <v>1712.0300000000002</v>
      </c>
      <c r="H74" s="54" t="s">
        <v>41</v>
      </c>
    </row>
    <row r="75" spans="1:8" s="62" customFormat="1" ht="14.25" customHeight="1">
      <c r="A75" s="4">
        <v>43846</v>
      </c>
      <c r="B75" s="5">
        <v>200017</v>
      </c>
      <c r="C75" s="12" t="s">
        <v>77</v>
      </c>
      <c r="D75" s="11" t="s">
        <v>78</v>
      </c>
      <c r="E75" s="7">
        <v>6596</v>
      </c>
      <c r="F75" s="7">
        <v>1385.16</v>
      </c>
      <c r="G75" s="7">
        <v>7981.16</v>
      </c>
      <c r="H75" s="54" t="s">
        <v>79</v>
      </c>
    </row>
    <row r="76" spans="1:8" s="21" customFormat="1" ht="23.25" customHeight="1">
      <c r="A76" s="4">
        <v>43846</v>
      </c>
      <c r="B76" s="5" t="s">
        <v>283</v>
      </c>
      <c r="C76" s="12" t="s">
        <v>52</v>
      </c>
      <c r="D76" s="11" t="s">
        <v>284</v>
      </c>
      <c r="E76" s="7">
        <v>-1498.14</v>
      </c>
      <c r="F76" s="7">
        <v>-314.75</v>
      </c>
      <c r="G76" s="7">
        <v>-1812.75</v>
      </c>
      <c r="H76" s="54" t="s">
        <v>46</v>
      </c>
    </row>
    <row r="77" spans="1:8" s="62" customFormat="1" ht="14.9" customHeight="1">
      <c r="A77" s="4">
        <v>43849</v>
      </c>
      <c r="B77" s="5" t="s">
        <v>1019</v>
      </c>
      <c r="C77" s="14" t="s">
        <v>1020</v>
      </c>
      <c r="D77" s="11" t="s">
        <v>1021</v>
      </c>
      <c r="E77" s="7">
        <v>52.49</v>
      </c>
      <c r="F77" s="7">
        <v>9.8800000000000008</v>
      </c>
      <c r="G77" s="7">
        <f>E77+F77</f>
        <v>62.370000000000005</v>
      </c>
      <c r="H77" s="54" t="s">
        <v>984</v>
      </c>
    </row>
    <row r="78" spans="1:8" s="62" customFormat="1" ht="14.9" customHeight="1">
      <c r="A78" s="4">
        <v>43850</v>
      </c>
      <c r="B78" s="10">
        <v>5765</v>
      </c>
      <c r="C78" s="14" t="s">
        <v>16</v>
      </c>
      <c r="D78" s="21" t="s">
        <v>7</v>
      </c>
      <c r="E78" s="7">
        <v>1570</v>
      </c>
      <c r="F78" s="7">
        <v>329.7</v>
      </c>
      <c r="G78" s="7">
        <v>1899.7</v>
      </c>
      <c r="H78" s="54" t="s">
        <v>8</v>
      </c>
    </row>
    <row r="79" spans="1:8" s="21" customFormat="1" ht="20.149999999999999" customHeight="1">
      <c r="A79" s="4">
        <v>43850</v>
      </c>
      <c r="B79" s="5" t="s">
        <v>62</v>
      </c>
      <c r="C79" s="12" t="s">
        <v>52</v>
      </c>
      <c r="D79" s="11" t="s">
        <v>45</v>
      </c>
      <c r="E79" s="7">
        <v>86.32</v>
      </c>
      <c r="F79" s="7">
        <v>18.13</v>
      </c>
      <c r="G79" s="7">
        <v>104.45</v>
      </c>
      <c r="H79" s="54" t="s">
        <v>46</v>
      </c>
    </row>
    <row r="80" spans="1:8" s="21" customFormat="1" ht="20.149999999999999" customHeight="1">
      <c r="A80" s="4">
        <v>43850</v>
      </c>
      <c r="B80" s="5" t="s">
        <v>118</v>
      </c>
      <c r="C80" s="12" t="s">
        <v>52</v>
      </c>
      <c r="D80" s="11" t="s">
        <v>117</v>
      </c>
      <c r="E80" s="7">
        <v>71.73</v>
      </c>
      <c r="F80" s="7">
        <v>15.06</v>
      </c>
      <c r="G80" s="7">
        <f>E80+F80</f>
        <v>86.79</v>
      </c>
      <c r="H80" s="54" t="s">
        <v>46</v>
      </c>
    </row>
    <row r="81" spans="1:8" s="21" customFormat="1" ht="20.149999999999999" customHeight="1">
      <c r="A81" s="4">
        <v>43850</v>
      </c>
      <c r="B81" s="5" t="s">
        <v>119</v>
      </c>
      <c r="C81" s="12" t="s">
        <v>52</v>
      </c>
      <c r="D81" s="11" t="s">
        <v>117</v>
      </c>
      <c r="E81" s="7">
        <v>202.29</v>
      </c>
      <c r="F81" s="7">
        <v>42.48</v>
      </c>
      <c r="G81" s="7">
        <v>244.77</v>
      </c>
      <c r="H81" s="54" t="s">
        <v>46</v>
      </c>
    </row>
    <row r="82" spans="1:8" s="21" customFormat="1" ht="14.9" customHeight="1">
      <c r="A82" s="4">
        <v>43850</v>
      </c>
      <c r="B82" s="5" t="s">
        <v>261</v>
      </c>
      <c r="C82" s="14" t="s">
        <v>260</v>
      </c>
      <c r="D82" s="11" t="s">
        <v>7</v>
      </c>
      <c r="E82" s="7">
        <v>99</v>
      </c>
      <c r="F82" s="7">
        <v>20.79</v>
      </c>
      <c r="G82" s="7">
        <v>119.79</v>
      </c>
      <c r="H82" s="9" t="s">
        <v>8</v>
      </c>
    </row>
    <row r="83" spans="1:8" s="62" customFormat="1" ht="14.25" customHeight="1">
      <c r="A83" s="4">
        <v>43851</v>
      </c>
      <c r="B83" s="5" t="s">
        <v>247</v>
      </c>
      <c r="C83" s="12" t="s">
        <v>52</v>
      </c>
      <c r="D83" s="11" t="s">
        <v>246</v>
      </c>
      <c r="E83" s="7">
        <v>706.2</v>
      </c>
      <c r="F83" s="7">
        <v>148.30000000000001</v>
      </c>
      <c r="G83" s="7">
        <v>854.5</v>
      </c>
      <c r="H83" s="54" t="s">
        <v>46</v>
      </c>
    </row>
    <row r="84" spans="1:8" s="62" customFormat="1" ht="14.25" customHeight="1">
      <c r="A84" s="4">
        <v>43851</v>
      </c>
      <c r="B84" s="5" t="s">
        <v>248</v>
      </c>
      <c r="C84" s="12" t="s">
        <v>52</v>
      </c>
      <c r="D84" s="11" t="s">
        <v>246</v>
      </c>
      <c r="E84" s="7">
        <v>1027.2</v>
      </c>
      <c r="F84" s="7">
        <v>215.71</v>
      </c>
      <c r="G84" s="7">
        <v>1242.9100000000001</v>
      </c>
      <c r="H84" s="54" t="s">
        <v>46</v>
      </c>
    </row>
    <row r="85" spans="1:8" s="49" customFormat="1" ht="23.25" customHeight="1">
      <c r="A85" s="44">
        <v>43851</v>
      </c>
      <c r="B85" s="27" t="s">
        <v>249</v>
      </c>
      <c r="C85" s="12" t="s">
        <v>52</v>
      </c>
      <c r="D85" s="24" t="s">
        <v>246</v>
      </c>
      <c r="E85" s="22">
        <v>577.79999999999995</v>
      </c>
      <c r="F85" s="22">
        <v>121.34</v>
      </c>
      <c r="G85" s="22">
        <f>E85+F85</f>
        <v>699.14</v>
      </c>
      <c r="H85" s="54" t="s">
        <v>46</v>
      </c>
    </row>
    <row r="86" spans="1:8" s="64" customFormat="1" ht="14.9" customHeight="1">
      <c r="A86" s="44">
        <v>43851</v>
      </c>
      <c r="B86" s="27" t="s">
        <v>258</v>
      </c>
      <c r="C86" s="29" t="s">
        <v>52</v>
      </c>
      <c r="D86" s="24" t="s">
        <v>257</v>
      </c>
      <c r="E86" s="22">
        <v>96.3</v>
      </c>
      <c r="F86" s="22">
        <v>20.22</v>
      </c>
      <c r="G86" s="22">
        <v>116.52</v>
      </c>
      <c r="H86" s="54" t="s">
        <v>46</v>
      </c>
    </row>
    <row r="87" spans="1:8" s="21" customFormat="1" ht="20.149999999999999" customHeight="1">
      <c r="A87" s="23">
        <v>43851</v>
      </c>
      <c r="B87" s="5" t="s">
        <v>263</v>
      </c>
      <c r="C87" s="12" t="s">
        <v>52</v>
      </c>
      <c r="D87" s="11" t="s">
        <v>262</v>
      </c>
      <c r="E87" s="7">
        <v>417.3</v>
      </c>
      <c r="F87" s="7">
        <v>87.63</v>
      </c>
      <c r="G87" s="7">
        <f>E87+F87</f>
        <v>504.93</v>
      </c>
      <c r="H87" s="54" t="s">
        <v>46</v>
      </c>
    </row>
    <row r="88" spans="1:8" s="62" customFormat="1" ht="14.9" customHeight="1">
      <c r="A88" s="4">
        <v>43851</v>
      </c>
      <c r="B88" s="5" t="s">
        <v>279</v>
      </c>
      <c r="C88" s="12" t="s">
        <v>52</v>
      </c>
      <c r="D88" s="11" t="s">
        <v>246</v>
      </c>
      <c r="E88" s="7">
        <v>834.6</v>
      </c>
      <c r="F88" s="7">
        <v>175.27</v>
      </c>
      <c r="G88" s="7">
        <v>1009.87</v>
      </c>
      <c r="H88" s="54" t="s">
        <v>46</v>
      </c>
    </row>
    <row r="89" spans="1:8" s="21" customFormat="1" ht="20.149999999999999" customHeight="1">
      <c r="A89" s="4">
        <v>43851</v>
      </c>
      <c r="B89" s="5" t="s">
        <v>285</v>
      </c>
      <c r="C89" s="12" t="s">
        <v>52</v>
      </c>
      <c r="D89" s="11" t="s">
        <v>284</v>
      </c>
      <c r="E89" s="7">
        <v>-5989.86</v>
      </c>
      <c r="F89" s="7">
        <v>-1257.8699999999999</v>
      </c>
      <c r="G89" s="7">
        <v>-7247.73</v>
      </c>
      <c r="H89" s="54" t="s">
        <v>46</v>
      </c>
    </row>
    <row r="90" spans="1:8" s="62" customFormat="1" ht="15" customHeight="1">
      <c r="A90" s="4">
        <v>43851</v>
      </c>
      <c r="B90" s="5" t="s">
        <v>558</v>
      </c>
      <c r="C90" s="12" t="s">
        <v>52</v>
      </c>
      <c r="D90" s="11" t="s">
        <v>246</v>
      </c>
      <c r="E90" s="7">
        <v>719.04</v>
      </c>
      <c r="F90" s="7">
        <v>151</v>
      </c>
      <c r="G90" s="7">
        <v>870.04</v>
      </c>
      <c r="H90" s="54" t="s">
        <v>46</v>
      </c>
    </row>
    <row r="91" spans="1:8" s="21" customFormat="1" ht="23.25" customHeight="1">
      <c r="A91" s="4">
        <v>43851</v>
      </c>
      <c r="B91" s="5" t="s">
        <v>559</v>
      </c>
      <c r="C91" s="12" t="s">
        <v>52</v>
      </c>
      <c r="D91" s="11" t="s">
        <v>246</v>
      </c>
      <c r="E91" s="7">
        <v>1027.2</v>
      </c>
      <c r="F91" s="7">
        <v>215.71</v>
      </c>
      <c r="G91" s="7">
        <f>E91+F91</f>
        <v>1242.9100000000001</v>
      </c>
      <c r="H91" s="54" t="s">
        <v>46</v>
      </c>
    </row>
    <row r="92" spans="1:8" s="62" customFormat="1" ht="15" customHeight="1">
      <c r="A92" s="4">
        <v>43851</v>
      </c>
      <c r="B92" s="10" t="s">
        <v>54</v>
      </c>
      <c r="C92" s="14" t="s">
        <v>55</v>
      </c>
      <c r="D92" s="11" t="s">
        <v>2531</v>
      </c>
      <c r="E92" s="7">
        <v>364.14</v>
      </c>
      <c r="F92" s="7">
        <v>0.11</v>
      </c>
      <c r="G92" s="7">
        <v>364.25</v>
      </c>
      <c r="H92" s="9" t="s">
        <v>13</v>
      </c>
    </row>
    <row r="93" spans="1:8" s="21" customFormat="1" ht="20.149999999999999" customHeight="1">
      <c r="A93" s="4">
        <v>43851</v>
      </c>
      <c r="B93" s="5" t="s">
        <v>91</v>
      </c>
      <c r="C93" s="14" t="s">
        <v>55</v>
      </c>
      <c r="D93" s="11" t="s">
        <v>2533</v>
      </c>
      <c r="E93" s="7">
        <v>135.6</v>
      </c>
      <c r="F93" s="7">
        <v>0</v>
      </c>
      <c r="G93" s="7">
        <v>135.6</v>
      </c>
      <c r="H93" s="9" t="s">
        <v>13</v>
      </c>
    </row>
    <row r="94" spans="1:8" s="62" customFormat="1" ht="13.5" customHeight="1">
      <c r="A94" s="4">
        <v>43851</v>
      </c>
      <c r="B94" s="10" t="s">
        <v>929</v>
      </c>
      <c r="C94" s="14" t="s">
        <v>928</v>
      </c>
      <c r="D94" s="11" t="s">
        <v>930</v>
      </c>
      <c r="E94" s="7">
        <v>631.48</v>
      </c>
      <c r="F94" s="7">
        <v>132.61000000000001</v>
      </c>
      <c r="G94" s="7">
        <v>764.09</v>
      </c>
      <c r="H94" s="54" t="s">
        <v>150</v>
      </c>
    </row>
    <row r="95" spans="1:8" s="21" customFormat="1" ht="20.149999999999999" customHeight="1">
      <c r="A95" s="4">
        <v>43852</v>
      </c>
      <c r="B95" s="10">
        <v>1198</v>
      </c>
      <c r="C95" s="9" t="s">
        <v>11</v>
      </c>
      <c r="D95" s="11" t="s">
        <v>12</v>
      </c>
      <c r="E95" s="7">
        <v>393.44</v>
      </c>
      <c r="F95" s="7">
        <v>86.56</v>
      </c>
      <c r="G95" s="7">
        <v>480</v>
      </c>
      <c r="H95" s="9" t="s">
        <v>13</v>
      </c>
    </row>
    <row r="96" spans="1:8" s="21" customFormat="1" ht="20.149999999999999" customHeight="1">
      <c r="A96" s="4">
        <v>43852</v>
      </c>
      <c r="B96" s="10" t="s">
        <v>86</v>
      </c>
      <c r="C96" s="14" t="s">
        <v>55</v>
      </c>
      <c r="D96" s="11" t="s">
        <v>2533</v>
      </c>
      <c r="E96" s="7">
        <v>320.35000000000002</v>
      </c>
      <c r="F96" s="7">
        <v>0</v>
      </c>
      <c r="G96" s="7">
        <v>320.35000000000002</v>
      </c>
      <c r="H96" s="9" t="s">
        <v>13</v>
      </c>
    </row>
    <row r="97" spans="1:8" s="62" customFormat="1" ht="14.9" customHeight="1">
      <c r="A97" s="4">
        <v>43852</v>
      </c>
      <c r="B97" s="10" t="s">
        <v>87</v>
      </c>
      <c r="C97" s="14" t="s">
        <v>55</v>
      </c>
      <c r="D97" s="11" t="s">
        <v>2531</v>
      </c>
      <c r="E97" s="7">
        <v>98.88</v>
      </c>
      <c r="F97" s="7">
        <v>0.11</v>
      </c>
      <c r="G97" s="7">
        <v>98.99</v>
      </c>
      <c r="H97" s="9" t="s">
        <v>13</v>
      </c>
    </row>
    <row r="98" spans="1:8" s="21" customFormat="1" ht="14.9" customHeight="1">
      <c r="A98" s="4">
        <v>43852</v>
      </c>
      <c r="B98" s="10" t="s">
        <v>104</v>
      </c>
      <c r="C98" s="14" t="s">
        <v>55</v>
      </c>
      <c r="D98" s="11" t="s">
        <v>2532</v>
      </c>
      <c r="E98" s="7">
        <v>47.82</v>
      </c>
      <c r="F98" s="7">
        <v>4.78</v>
      </c>
      <c r="G98" s="7">
        <v>52.6</v>
      </c>
      <c r="H98" s="9" t="s">
        <v>13</v>
      </c>
    </row>
    <row r="99" spans="1:8" s="62" customFormat="1" ht="14.25" customHeight="1">
      <c r="A99" s="4">
        <v>43852</v>
      </c>
      <c r="B99" s="10" t="s">
        <v>836</v>
      </c>
      <c r="C99" s="14" t="s">
        <v>55</v>
      </c>
      <c r="D99" s="11" t="s">
        <v>2532</v>
      </c>
      <c r="E99" s="7">
        <v>103.36</v>
      </c>
      <c r="F99" s="7">
        <v>10.34</v>
      </c>
      <c r="G99" s="7">
        <v>113.7</v>
      </c>
      <c r="H99" s="9" t="s">
        <v>13</v>
      </c>
    </row>
    <row r="100" spans="1:8" s="21" customFormat="1" ht="23.25" customHeight="1">
      <c r="A100" s="4">
        <v>43852</v>
      </c>
      <c r="B100" s="5" t="s">
        <v>1236</v>
      </c>
      <c r="C100" s="12" t="s">
        <v>1237</v>
      </c>
      <c r="D100" s="12" t="s">
        <v>1238</v>
      </c>
      <c r="E100" s="7">
        <v>119.79</v>
      </c>
      <c r="F100" s="7">
        <v>22.03</v>
      </c>
      <c r="G100" s="7">
        <v>141.82</v>
      </c>
      <c r="H100" s="54" t="s">
        <v>984</v>
      </c>
    </row>
    <row r="101" spans="1:8" s="21" customFormat="1" ht="14.9" customHeight="1">
      <c r="A101" s="4">
        <v>43852</v>
      </c>
      <c r="B101" s="37" t="s">
        <v>870</v>
      </c>
      <c r="C101" s="40" t="s">
        <v>871</v>
      </c>
      <c r="D101" s="11" t="s">
        <v>872</v>
      </c>
      <c r="E101" s="7">
        <v>15885.41</v>
      </c>
      <c r="F101" s="7">
        <v>0</v>
      </c>
      <c r="G101" s="7">
        <v>15885.41</v>
      </c>
      <c r="H101" s="9" t="s">
        <v>874</v>
      </c>
    </row>
    <row r="102" spans="1:8" s="62" customFormat="1" ht="15" customHeight="1">
      <c r="A102" s="4">
        <v>43853</v>
      </c>
      <c r="B102" s="5" t="s">
        <v>236</v>
      </c>
      <c r="C102" s="12" t="s">
        <v>237</v>
      </c>
      <c r="D102" s="11" t="s">
        <v>7</v>
      </c>
      <c r="E102" s="7">
        <v>5.74</v>
      </c>
      <c r="F102" s="7">
        <v>1.21</v>
      </c>
      <c r="G102" s="7">
        <v>6.95</v>
      </c>
      <c r="H102" s="9" t="s">
        <v>8</v>
      </c>
    </row>
    <row r="103" spans="1:8" s="62" customFormat="1" ht="15" customHeight="1">
      <c r="A103" s="4">
        <v>43853</v>
      </c>
      <c r="B103" s="5">
        <v>61868703</v>
      </c>
      <c r="C103" s="12" t="s">
        <v>265</v>
      </c>
      <c r="D103" s="11" t="s">
        <v>27</v>
      </c>
      <c r="E103" s="7">
        <v>46.05</v>
      </c>
      <c r="F103" s="7">
        <v>9.67</v>
      </c>
      <c r="G103" s="25">
        <v>55.72</v>
      </c>
      <c r="H103" s="54" t="s">
        <v>8</v>
      </c>
    </row>
    <row r="104" spans="1:8" s="21" customFormat="1" ht="20.149999999999999" customHeight="1">
      <c r="A104" s="4">
        <v>43853</v>
      </c>
      <c r="B104" s="10" t="s">
        <v>253</v>
      </c>
      <c r="C104" s="14" t="s">
        <v>55</v>
      </c>
      <c r="D104" s="11" t="s">
        <v>2531</v>
      </c>
      <c r="E104" s="7">
        <v>215.25</v>
      </c>
      <c r="F104" s="7">
        <v>0.11</v>
      </c>
      <c r="G104" s="25">
        <v>215.36</v>
      </c>
      <c r="H104" s="9" t="s">
        <v>13</v>
      </c>
    </row>
    <row r="105" spans="1:8" s="62" customFormat="1" ht="13.5" customHeight="1">
      <c r="A105" s="4">
        <v>43853</v>
      </c>
      <c r="B105" s="10" t="s">
        <v>254</v>
      </c>
      <c r="C105" s="14" t="s">
        <v>55</v>
      </c>
      <c r="D105" s="11" t="s">
        <v>2533</v>
      </c>
      <c r="E105" s="7">
        <v>354.42</v>
      </c>
      <c r="F105" s="7">
        <v>0</v>
      </c>
      <c r="G105" s="25">
        <v>354.42</v>
      </c>
      <c r="H105" s="9" t="s">
        <v>13</v>
      </c>
    </row>
    <row r="106" spans="1:8" s="62" customFormat="1" ht="13.5" customHeight="1">
      <c r="A106" s="4">
        <v>43853</v>
      </c>
      <c r="B106" s="10" t="s">
        <v>837</v>
      </c>
      <c r="C106" s="14" t="s">
        <v>55</v>
      </c>
      <c r="D106" s="11" t="s">
        <v>2532</v>
      </c>
      <c r="E106" s="7">
        <v>-106.4</v>
      </c>
      <c r="F106" s="7">
        <v>-10.98</v>
      </c>
      <c r="G106" s="25">
        <v>-117.38</v>
      </c>
      <c r="H106" s="9" t="s">
        <v>13</v>
      </c>
    </row>
    <row r="107" spans="1:8" s="62" customFormat="1" ht="13.5" customHeight="1">
      <c r="A107" s="4">
        <v>43853</v>
      </c>
      <c r="B107" s="5" t="s">
        <v>290</v>
      </c>
      <c r="C107" s="12" t="s">
        <v>288</v>
      </c>
      <c r="D107" s="12" t="s">
        <v>289</v>
      </c>
      <c r="E107" s="7">
        <v>64.98</v>
      </c>
      <c r="F107" s="7">
        <v>13.65</v>
      </c>
      <c r="G107" s="25">
        <f>E107+F107</f>
        <v>78.63000000000001</v>
      </c>
      <c r="H107" s="9" t="s">
        <v>179</v>
      </c>
    </row>
    <row r="108" spans="1:8" s="62" customFormat="1" ht="14.9" customHeight="1">
      <c r="A108" s="4">
        <v>43854</v>
      </c>
      <c r="B108" s="10">
        <v>720000015295</v>
      </c>
      <c r="C108" s="14" t="s">
        <v>55</v>
      </c>
      <c r="D108" s="11" t="s">
        <v>2533</v>
      </c>
      <c r="E108" s="7">
        <v>422.48</v>
      </c>
      <c r="F108" s="7">
        <v>0</v>
      </c>
      <c r="G108" s="25">
        <v>422.48</v>
      </c>
      <c r="H108" s="9" t="s">
        <v>13</v>
      </c>
    </row>
    <row r="109" spans="1:8" s="62" customFormat="1" ht="15" customHeight="1">
      <c r="A109" s="4">
        <v>43854</v>
      </c>
      <c r="B109" s="3" t="s">
        <v>462</v>
      </c>
      <c r="C109" s="12" t="s">
        <v>460</v>
      </c>
      <c r="D109" s="11" t="s">
        <v>461</v>
      </c>
      <c r="E109" s="7">
        <v>27.6</v>
      </c>
      <c r="F109" s="7">
        <v>0.39</v>
      </c>
      <c r="G109" s="25">
        <v>27.6</v>
      </c>
      <c r="H109" s="9" t="s">
        <v>95</v>
      </c>
    </row>
    <row r="110" spans="1:8" s="62" customFormat="1" ht="15" customHeight="1">
      <c r="A110" s="4">
        <v>43855</v>
      </c>
      <c r="B110" s="5" t="s">
        <v>516</v>
      </c>
      <c r="C110" s="12" t="s">
        <v>517</v>
      </c>
      <c r="D110" s="12" t="s">
        <v>7</v>
      </c>
      <c r="E110" s="7">
        <v>72.099999999999994</v>
      </c>
      <c r="F110" s="7">
        <v>15.14</v>
      </c>
      <c r="G110" s="7">
        <v>87.24</v>
      </c>
      <c r="H110" s="54" t="s">
        <v>150</v>
      </c>
    </row>
    <row r="111" spans="1:8" s="62" customFormat="1" ht="14.9" customHeight="1">
      <c r="A111" s="4">
        <v>43857</v>
      </c>
      <c r="B111" s="10">
        <v>12503</v>
      </c>
      <c r="C111" s="14" t="s">
        <v>245</v>
      </c>
      <c r="D111" s="14" t="s">
        <v>27</v>
      </c>
      <c r="E111" s="7">
        <v>212.04</v>
      </c>
      <c r="F111" s="7">
        <v>44.53</v>
      </c>
      <c r="G111" s="7">
        <f>E111+F111</f>
        <v>256.57</v>
      </c>
      <c r="H111" s="9" t="s">
        <v>8</v>
      </c>
    </row>
    <row r="112" spans="1:8" s="62" customFormat="1" ht="14.9" customHeight="1">
      <c r="A112" s="4">
        <v>43857</v>
      </c>
      <c r="B112" s="5" t="s">
        <v>682</v>
      </c>
      <c r="C112" s="12" t="s">
        <v>683</v>
      </c>
      <c r="D112" s="11" t="s">
        <v>684</v>
      </c>
      <c r="E112" s="7">
        <v>1190</v>
      </c>
      <c r="F112" s="7">
        <v>249.9</v>
      </c>
      <c r="G112" s="7">
        <v>1439.9</v>
      </c>
      <c r="H112" s="9" t="s">
        <v>369</v>
      </c>
    </row>
    <row r="113" spans="1:8" s="62" customFormat="1" ht="14.9" customHeight="1">
      <c r="A113" s="4">
        <v>43857</v>
      </c>
      <c r="B113" s="5" t="s">
        <v>680</v>
      </c>
      <c r="C113" s="14" t="s">
        <v>677</v>
      </c>
      <c r="D113" s="14" t="s">
        <v>678</v>
      </c>
      <c r="E113" s="7">
        <v>90</v>
      </c>
      <c r="F113" s="7">
        <v>18.899999999999999</v>
      </c>
      <c r="G113" s="7">
        <v>108.9</v>
      </c>
      <c r="H113" s="9" t="s">
        <v>679</v>
      </c>
    </row>
    <row r="114" spans="1:8" ht="16.399999999999999" customHeight="1">
      <c r="A114" s="4">
        <v>43857</v>
      </c>
      <c r="B114" s="5" t="s">
        <v>23</v>
      </c>
      <c r="C114" s="12" t="s">
        <v>18</v>
      </c>
      <c r="D114" s="11" t="s">
        <v>24</v>
      </c>
      <c r="E114" s="7">
        <v>1900</v>
      </c>
      <c r="F114" s="7">
        <v>0</v>
      </c>
      <c r="G114" s="7">
        <v>1900</v>
      </c>
      <c r="H114" s="9" t="s">
        <v>20</v>
      </c>
    </row>
    <row r="115" spans="1:8" s="21" customFormat="1" ht="14.9" customHeight="1">
      <c r="A115" s="4">
        <v>43858</v>
      </c>
      <c r="B115" s="5">
        <v>4090730006</v>
      </c>
      <c r="C115" s="12" t="s">
        <v>107</v>
      </c>
      <c r="D115" s="11" t="s">
        <v>7</v>
      </c>
      <c r="E115" s="7">
        <v>237.6</v>
      </c>
      <c r="F115" s="7">
        <v>49.9</v>
      </c>
      <c r="G115" s="7">
        <v>287.5</v>
      </c>
      <c r="H115" s="9" t="s">
        <v>8</v>
      </c>
    </row>
    <row r="116" spans="1:8" s="21" customFormat="1" ht="20.149999999999999" customHeight="1">
      <c r="A116" s="4">
        <v>43858</v>
      </c>
      <c r="B116" s="10" t="s">
        <v>473</v>
      </c>
      <c r="C116" s="14" t="s">
        <v>472</v>
      </c>
      <c r="D116" s="21" t="s">
        <v>474</v>
      </c>
      <c r="E116" s="7">
        <v>78.150000000000006</v>
      </c>
      <c r="F116" s="7">
        <v>16.41</v>
      </c>
      <c r="G116" s="7">
        <v>94.56</v>
      </c>
      <c r="H116" s="9" t="s">
        <v>95</v>
      </c>
    </row>
    <row r="117" spans="1:8" s="21" customFormat="1" ht="23.25" customHeight="1">
      <c r="A117" s="4">
        <v>43858</v>
      </c>
      <c r="B117" s="3" t="s">
        <v>2514</v>
      </c>
      <c r="C117" s="12" t="s">
        <v>2515</v>
      </c>
      <c r="D117" s="11" t="s">
        <v>2517</v>
      </c>
      <c r="E117" s="7">
        <v>135.04</v>
      </c>
      <c r="F117" s="7">
        <v>0</v>
      </c>
      <c r="G117" s="25">
        <v>135.04</v>
      </c>
      <c r="H117" s="9" t="s">
        <v>2508</v>
      </c>
    </row>
    <row r="118" spans="1:8" s="21" customFormat="1" ht="20.149999999999999" customHeight="1">
      <c r="A118" s="4">
        <v>43858</v>
      </c>
      <c r="B118" s="10">
        <v>4090730007</v>
      </c>
      <c r="C118" s="14" t="s">
        <v>107</v>
      </c>
      <c r="D118" s="21" t="s">
        <v>268</v>
      </c>
      <c r="E118" s="7">
        <v>2200</v>
      </c>
      <c r="F118" s="7">
        <v>462</v>
      </c>
      <c r="G118" s="7">
        <f>E118+F118</f>
        <v>2662</v>
      </c>
      <c r="H118" s="54" t="s">
        <v>41</v>
      </c>
    </row>
    <row r="119" spans="1:8" s="62" customFormat="1" ht="14.25" customHeight="1">
      <c r="A119" s="4">
        <v>43859</v>
      </c>
      <c r="B119" s="5" t="s">
        <v>31</v>
      </c>
      <c r="C119" s="14" t="s">
        <v>29</v>
      </c>
      <c r="D119" s="11" t="s">
        <v>32</v>
      </c>
      <c r="E119" s="7">
        <v>924</v>
      </c>
      <c r="F119" s="7">
        <v>194.04</v>
      </c>
      <c r="G119" s="25">
        <v>1118.04</v>
      </c>
      <c r="H119" s="9" t="s">
        <v>8</v>
      </c>
    </row>
    <row r="120" spans="1:8" s="21" customFormat="1" ht="20.149999999999999" customHeight="1">
      <c r="A120" s="4">
        <v>43859</v>
      </c>
      <c r="B120" s="5" t="s">
        <v>33</v>
      </c>
      <c r="C120" s="14" t="s">
        <v>29</v>
      </c>
      <c r="D120" s="11" t="s">
        <v>34</v>
      </c>
      <c r="E120" s="7">
        <v>-1707</v>
      </c>
      <c r="F120" s="7">
        <v>-358.47</v>
      </c>
      <c r="G120" s="7">
        <v>-2065.4699999999998</v>
      </c>
      <c r="H120" s="9" t="s">
        <v>8</v>
      </c>
    </row>
    <row r="121" spans="1:8" s="21" customFormat="1" ht="23.25" customHeight="1">
      <c r="A121" s="4">
        <v>43859</v>
      </c>
      <c r="B121" s="5" t="s">
        <v>73</v>
      </c>
      <c r="C121" s="14" t="s">
        <v>29</v>
      </c>
      <c r="D121" s="11" t="s">
        <v>7</v>
      </c>
      <c r="E121" s="7">
        <v>120.9</v>
      </c>
      <c r="F121" s="7">
        <v>25.39</v>
      </c>
      <c r="G121" s="7">
        <f>E121+F121</f>
        <v>146.29000000000002</v>
      </c>
      <c r="H121" s="9" t="s">
        <v>8</v>
      </c>
    </row>
    <row r="122" spans="1:8" s="62" customFormat="1" ht="14.25" customHeight="1">
      <c r="A122" s="4">
        <v>43859</v>
      </c>
      <c r="B122" s="5">
        <v>8250040196</v>
      </c>
      <c r="C122" s="14" t="s">
        <v>29</v>
      </c>
      <c r="D122" s="11" t="s">
        <v>7</v>
      </c>
      <c r="E122" s="7">
        <v>197.7</v>
      </c>
      <c r="F122" s="7">
        <v>41.52</v>
      </c>
      <c r="G122" s="7">
        <f>E122+F122</f>
        <v>239.22</v>
      </c>
      <c r="H122" s="9" t="s">
        <v>8</v>
      </c>
    </row>
    <row r="123" spans="1:8" s="21" customFormat="1" ht="14.9" customHeight="1">
      <c r="A123" s="23">
        <v>43859</v>
      </c>
      <c r="B123" s="5">
        <v>8250040193</v>
      </c>
      <c r="C123" s="14" t="s">
        <v>29</v>
      </c>
      <c r="D123" s="24" t="s">
        <v>7</v>
      </c>
      <c r="E123" s="7">
        <v>67.400000000000006</v>
      </c>
      <c r="F123" s="7">
        <v>14.15</v>
      </c>
      <c r="G123" s="7">
        <f>E123+F123</f>
        <v>81.550000000000011</v>
      </c>
      <c r="H123" s="9" t="s">
        <v>8</v>
      </c>
    </row>
    <row r="124" spans="1:8" s="21" customFormat="1" ht="20.149999999999999" customHeight="1">
      <c r="A124" s="4">
        <v>43859</v>
      </c>
      <c r="B124" s="5" t="s">
        <v>74</v>
      </c>
      <c r="C124" s="14" t="s">
        <v>29</v>
      </c>
      <c r="D124" s="11" t="s">
        <v>7</v>
      </c>
      <c r="E124" s="7">
        <v>47.7</v>
      </c>
      <c r="F124" s="7">
        <v>10.02</v>
      </c>
      <c r="G124" s="7">
        <f>E124+F124</f>
        <v>57.72</v>
      </c>
      <c r="H124" s="9" t="s">
        <v>8</v>
      </c>
    </row>
    <row r="125" spans="1:8" s="62" customFormat="1" ht="13.5" customHeight="1">
      <c r="A125" s="4">
        <v>43859</v>
      </c>
      <c r="B125" s="5" t="s">
        <v>129</v>
      </c>
      <c r="C125" s="12" t="s">
        <v>128</v>
      </c>
      <c r="D125" s="11" t="s">
        <v>27</v>
      </c>
      <c r="E125" s="7">
        <v>410</v>
      </c>
      <c r="F125" s="7">
        <v>86.1</v>
      </c>
      <c r="G125" s="7">
        <v>496.1</v>
      </c>
      <c r="H125" s="9" t="s">
        <v>8</v>
      </c>
    </row>
    <row r="126" spans="1:8" s="21" customFormat="1" ht="20.149999999999999" customHeight="1">
      <c r="A126" s="4">
        <v>43859</v>
      </c>
      <c r="B126" s="5">
        <v>8250040192</v>
      </c>
      <c r="C126" s="14" t="s">
        <v>29</v>
      </c>
      <c r="D126" s="11" t="s">
        <v>27</v>
      </c>
      <c r="E126" s="7">
        <v>189</v>
      </c>
      <c r="F126" s="7">
        <v>39.69</v>
      </c>
      <c r="G126" s="7">
        <v>228.69</v>
      </c>
      <c r="H126" s="9" t="s">
        <v>8</v>
      </c>
    </row>
    <row r="127" spans="1:8" s="62" customFormat="1" ht="15" customHeight="1">
      <c r="A127" s="4">
        <v>43859</v>
      </c>
      <c r="B127" s="5" t="s">
        <v>273</v>
      </c>
      <c r="C127" s="12" t="s">
        <v>107</v>
      </c>
      <c r="D127" s="11" t="s">
        <v>27</v>
      </c>
      <c r="E127" s="7">
        <v>454.71</v>
      </c>
      <c r="F127" s="7">
        <v>95.49</v>
      </c>
      <c r="G127" s="7">
        <v>550.20000000000005</v>
      </c>
      <c r="H127" s="9" t="s">
        <v>8</v>
      </c>
    </row>
    <row r="128" spans="1:8" s="21" customFormat="1" ht="23.25" customHeight="1">
      <c r="A128" s="4">
        <v>43859</v>
      </c>
      <c r="B128" s="5">
        <v>8250040197</v>
      </c>
      <c r="C128" s="14" t="s">
        <v>29</v>
      </c>
      <c r="D128" s="11" t="s">
        <v>7</v>
      </c>
      <c r="E128" s="7">
        <v>99.7</v>
      </c>
      <c r="F128" s="7">
        <v>20.94</v>
      </c>
      <c r="G128" s="7">
        <v>120.64</v>
      </c>
      <c r="H128" s="9" t="s">
        <v>8</v>
      </c>
    </row>
    <row r="129" spans="1:8" s="61" customFormat="1" ht="13.5" customHeight="1">
      <c r="A129" s="23">
        <v>43859</v>
      </c>
      <c r="B129" s="18">
        <v>61873998</v>
      </c>
      <c r="C129" s="15" t="s">
        <v>265</v>
      </c>
      <c r="D129" s="17" t="s">
        <v>27</v>
      </c>
      <c r="E129" s="25">
        <v>64.69</v>
      </c>
      <c r="F129" s="25">
        <v>13.58</v>
      </c>
      <c r="G129" s="25">
        <f>E129+F129</f>
        <v>78.27</v>
      </c>
      <c r="H129" s="54" t="s">
        <v>8</v>
      </c>
    </row>
    <row r="130" spans="1:8" s="62" customFormat="1" ht="13.5" customHeight="1">
      <c r="A130" s="4">
        <v>43859</v>
      </c>
      <c r="B130" s="10">
        <v>101347989</v>
      </c>
      <c r="C130" s="14" t="s">
        <v>334</v>
      </c>
      <c r="D130" s="21" t="s">
        <v>7</v>
      </c>
      <c r="E130" s="7">
        <v>98.71</v>
      </c>
      <c r="F130" s="7">
        <v>0</v>
      </c>
      <c r="G130" s="7">
        <v>97.71</v>
      </c>
      <c r="H130" s="54" t="s">
        <v>8</v>
      </c>
    </row>
    <row r="131" spans="1:8" s="21" customFormat="1" ht="20.149999999999999" customHeight="1">
      <c r="A131" s="4">
        <v>43859</v>
      </c>
      <c r="B131" s="5" t="s">
        <v>567</v>
      </c>
      <c r="C131" s="9" t="s">
        <v>568</v>
      </c>
      <c r="D131" s="11" t="s">
        <v>569</v>
      </c>
      <c r="E131" s="7">
        <v>194.21</v>
      </c>
      <c r="F131" s="7">
        <v>40.79</v>
      </c>
      <c r="G131" s="25">
        <v>235</v>
      </c>
      <c r="H131" s="9" t="s">
        <v>13</v>
      </c>
    </row>
    <row r="132" spans="1:8" s="21" customFormat="1" ht="14.9" customHeight="1">
      <c r="A132" s="4">
        <v>43859</v>
      </c>
      <c r="B132" s="5" t="s">
        <v>567</v>
      </c>
      <c r="C132" s="9" t="s">
        <v>568</v>
      </c>
      <c r="D132" s="11" t="s">
        <v>570</v>
      </c>
      <c r="E132" s="7">
        <v>-194.21</v>
      </c>
      <c r="F132" s="7">
        <v>-40.79</v>
      </c>
      <c r="G132" s="7">
        <v>-235</v>
      </c>
      <c r="H132" s="9" t="s">
        <v>13</v>
      </c>
    </row>
    <row r="133" spans="1:8" s="62" customFormat="1" ht="14.25" customHeight="1">
      <c r="A133" s="4">
        <v>43859</v>
      </c>
      <c r="B133" s="5" t="s">
        <v>580</v>
      </c>
      <c r="C133" s="9" t="s">
        <v>568</v>
      </c>
      <c r="D133" s="11" t="s">
        <v>581</v>
      </c>
      <c r="E133" s="7">
        <v>239.67</v>
      </c>
      <c r="F133" s="7">
        <v>50.33</v>
      </c>
      <c r="G133" s="25">
        <v>290</v>
      </c>
      <c r="H133" s="9" t="s">
        <v>13</v>
      </c>
    </row>
    <row r="134" spans="1:8" s="21" customFormat="1" ht="14.9" customHeight="1">
      <c r="A134" s="4">
        <v>43859</v>
      </c>
      <c r="B134" s="5" t="s">
        <v>582</v>
      </c>
      <c r="C134" s="9" t="s">
        <v>568</v>
      </c>
      <c r="D134" s="11" t="s">
        <v>583</v>
      </c>
      <c r="E134" s="7">
        <v>-239.67</v>
      </c>
      <c r="F134" s="7">
        <v>-50.33</v>
      </c>
      <c r="G134" s="7">
        <v>-290</v>
      </c>
      <c r="H134" s="9" t="s">
        <v>13</v>
      </c>
    </row>
    <row r="135" spans="1:8" s="64" customFormat="1" ht="15" customHeight="1">
      <c r="A135" s="44">
        <v>43859</v>
      </c>
      <c r="B135" s="27" t="s">
        <v>1195</v>
      </c>
      <c r="C135" s="29" t="s">
        <v>1188</v>
      </c>
      <c r="D135" s="24" t="s">
        <v>1189</v>
      </c>
      <c r="E135" s="22">
        <v>15478.64</v>
      </c>
      <c r="F135" s="22">
        <v>0</v>
      </c>
      <c r="G135" s="22">
        <v>15494.83</v>
      </c>
      <c r="H135" s="54" t="s">
        <v>134</v>
      </c>
    </row>
    <row r="136" spans="1:8" s="49" customFormat="1" ht="14.9" customHeight="1">
      <c r="A136" s="44">
        <v>43859</v>
      </c>
      <c r="B136" s="27" t="s">
        <v>967</v>
      </c>
      <c r="C136" s="29" t="s">
        <v>964</v>
      </c>
      <c r="D136" s="24" t="s">
        <v>965</v>
      </c>
      <c r="E136" s="22">
        <v>224.76</v>
      </c>
      <c r="F136" s="22">
        <v>47.2</v>
      </c>
      <c r="G136" s="22">
        <f>E136+F136</f>
        <v>271.95999999999998</v>
      </c>
      <c r="H136" s="9" t="s">
        <v>966</v>
      </c>
    </row>
    <row r="137" spans="1:8" s="64" customFormat="1" ht="14.9" customHeight="1">
      <c r="A137" s="44">
        <v>43860</v>
      </c>
      <c r="B137" s="27" t="s">
        <v>267</v>
      </c>
      <c r="C137" s="29" t="s">
        <v>266</v>
      </c>
      <c r="D137" s="24" t="s">
        <v>7</v>
      </c>
      <c r="E137" s="22">
        <v>263.52</v>
      </c>
      <c r="F137" s="22">
        <v>0</v>
      </c>
      <c r="G137" s="22">
        <v>263.52</v>
      </c>
      <c r="H137" s="54" t="s">
        <v>8</v>
      </c>
    </row>
    <row r="138" spans="1:8" s="49" customFormat="1" ht="14.9" customHeight="1">
      <c r="A138" s="44">
        <v>43860</v>
      </c>
      <c r="B138" s="27" t="s">
        <v>271</v>
      </c>
      <c r="C138" s="29" t="s">
        <v>107</v>
      </c>
      <c r="D138" s="17" t="s">
        <v>27</v>
      </c>
      <c r="E138" s="22">
        <v>122</v>
      </c>
      <c r="F138" s="22">
        <v>25.62</v>
      </c>
      <c r="G138" s="22">
        <v>147.62</v>
      </c>
      <c r="H138" s="9" t="s">
        <v>8</v>
      </c>
    </row>
    <row r="139" spans="1:8" s="49" customFormat="1" ht="20.149999999999999" customHeight="1">
      <c r="A139" s="44">
        <v>43860</v>
      </c>
      <c r="B139" s="46" t="s">
        <v>821</v>
      </c>
      <c r="C139" s="29" t="s">
        <v>820</v>
      </c>
      <c r="D139" s="11" t="s">
        <v>822</v>
      </c>
      <c r="E139" s="22">
        <v>3580.7</v>
      </c>
      <c r="F139" s="22">
        <v>751.95</v>
      </c>
      <c r="G139" s="22">
        <v>4332.6499999999996</v>
      </c>
      <c r="H139" s="54" t="s">
        <v>685</v>
      </c>
    </row>
    <row r="140" spans="1:8" s="21" customFormat="1" ht="20.149999999999999" customHeight="1">
      <c r="A140" s="4">
        <v>43860</v>
      </c>
      <c r="B140" s="5" t="s">
        <v>604</v>
      </c>
      <c r="C140" s="12" t="s">
        <v>605</v>
      </c>
      <c r="D140" s="11" t="s">
        <v>606</v>
      </c>
      <c r="E140" s="7">
        <v>333.33</v>
      </c>
      <c r="F140" s="7">
        <v>0</v>
      </c>
      <c r="G140" s="7">
        <v>333.33</v>
      </c>
      <c r="H140" s="12" t="s">
        <v>241</v>
      </c>
    </row>
    <row r="141" spans="1:8" s="49" customFormat="1" ht="14.9" customHeight="1">
      <c r="A141" s="44">
        <v>43860</v>
      </c>
      <c r="B141" s="27" t="s">
        <v>607</v>
      </c>
      <c r="C141" s="29" t="s">
        <v>605</v>
      </c>
      <c r="D141" s="24" t="s">
        <v>608</v>
      </c>
      <c r="E141" s="22">
        <v>333.33</v>
      </c>
      <c r="F141" s="22">
        <v>0</v>
      </c>
      <c r="G141" s="22">
        <v>333.33</v>
      </c>
      <c r="H141" s="12" t="s">
        <v>241</v>
      </c>
    </row>
    <row r="142" spans="1:8" s="64" customFormat="1" ht="14.9" customHeight="1">
      <c r="A142" s="44">
        <v>43860</v>
      </c>
      <c r="B142" s="27" t="s">
        <v>1126</v>
      </c>
      <c r="C142" s="29" t="s">
        <v>605</v>
      </c>
      <c r="D142" s="24" t="s">
        <v>1127</v>
      </c>
      <c r="E142" s="22">
        <v>333.34</v>
      </c>
      <c r="F142" s="22">
        <v>0</v>
      </c>
      <c r="G142" s="22">
        <v>333.34</v>
      </c>
      <c r="H142" s="12" t="s">
        <v>241</v>
      </c>
    </row>
    <row r="143" spans="1:8" s="21" customFormat="1" ht="20.149999999999999" customHeight="1">
      <c r="A143" s="4">
        <v>43860</v>
      </c>
      <c r="B143" s="5" t="s">
        <v>476</v>
      </c>
      <c r="C143" s="12" t="s">
        <v>475</v>
      </c>
      <c r="D143" s="11" t="s">
        <v>477</v>
      </c>
      <c r="E143" s="7">
        <v>147.46</v>
      </c>
      <c r="F143" s="7">
        <v>30.97</v>
      </c>
      <c r="G143" s="7">
        <v>178.43</v>
      </c>
      <c r="H143" s="9" t="s">
        <v>369</v>
      </c>
    </row>
    <row r="144" spans="1:8" s="62" customFormat="1" ht="14.9" customHeight="1">
      <c r="A144" s="4">
        <v>43860</v>
      </c>
      <c r="B144" s="10" t="s">
        <v>752</v>
      </c>
      <c r="C144" s="14" t="s">
        <v>751</v>
      </c>
      <c r="D144" s="11" t="s">
        <v>753</v>
      </c>
      <c r="E144" s="7">
        <v>425.02</v>
      </c>
      <c r="F144" s="7">
        <v>89.25</v>
      </c>
      <c r="G144" s="7">
        <v>514.27</v>
      </c>
      <c r="H144" s="54" t="s">
        <v>150</v>
      </c>
    </row>
    <row r="145" spans="1:8" s="21" customFormat="1" ht="23.25" customHeight="1">
      <c r="A145" s="4">
        <v>43860</v>
      </c>
      <c r="B145" s="5" t="s">
        <v>381</v>
      </c>
      <c r="C145" s="14" t="s">
        <v>380</v>
      </c>
      <c r="D145" s="14" t="s">
        <v>382</v>
      </c>
      <c r="E145" s="7">
        <v>279.8</v>
      </c>
      <c r="F145" s="7">
        <v>27.98</v>
      </c>
      <c r="G145" s="7">
        <f>E145+F145</f>
        <v>307.78000000000003</v>
      </c>
      <c r="H145" s="9" t="s">
        <v>179</v>
      </c>
    </row>
    <row r="146" spans="1:8" s="62" customFormat="1" ht="15" customHeight="1">
      <c r="A146" s="4">
        <v>43860</v>
      </c>
      <c r="B146" s="18" t="s">
        <v>383</v>
      </c>
      <c r="C146" s="14" t="s">
        <v>380</v>
      </c>
      <c r="D146" s="14" t="s">
        <v>382</v>
      </c>
      <c r="E146" s="7">
        <v>199.19</v>
      </c>
      <c r="F146" s="7">
        <v>19.920000000000002</v>
      </c>
      <c r="G146" s="7">
        <f>E146+F146</f>
        <v>219.11</v>
      </c>
      <c r="H146" s="9" t="s">
        <v>179</v>
      </c>
    </row>
    <row r="147" spans="1:8" s="21" customFormat="1" ht="20.149999999999999" customHeight="1">
      <c r="A147" s="4">
        <v>43861</v>
      </c>
      <c r="B147" s="5" t="s">
        <v>47</v>
      </c>
      <c r="C147" s="12" t="s">
        <v>44</v>
      </c>
      <c r="D147" s="11" t="s">
        <v>48</v>
      </c>
      <c r="E147" s="7">
        <v>284.43</v>
      </c>
      <c r="F147" s="7">
        <v>59.73</v>
      </c>
      <c r="G147" s="7">
        <v>344.16</v>
      </c>
      <c r="H147" s="54" t="s">
        <v>46</v>
      </c>
    </row>
    <row r="148" spans="1:8" s="62" customFormat="1" ht="15" customHeight="1">
      <c r="A148" s="4">
        <v>43861</v>
      </c>
      <c r="B148" s="18" t="s">
        <v>53</v>
      </c>
      <c r="C148" s="12" t="s">
        <v>52</v>
      </c>
      <c r="D148" s="11" t="s">
        <v>45</v>
      </c>
      <c r="E148" s="7">
        <v>886.52</v>
      </c>
      <c r="F148" s="7">
        <v>186.17</v>
      </c>
      <c r="G148" s="7">
        <v>1072.69</v>
      </c>
      <c r="H148" s="54" t="s">
        <v>46</v>
      </c>
    </row>
    <row r="149" spans="1:8" s="21" customFormat="1" ht="20.149999999999999" customHeight="1">
      <c r="A149" s="4">
        <v>43861</v>
      </c>
      <c r="B149" s="5">
        <v>2002482</v>
      </c>
      <c r="C149" s="12" t="s">
        <v>130</v>
      </c>
      <c r="D149" s="11" t="s">
        <v>7</v>
      </c>
      <c r="E149" s="7">
        <v>44.5</v>
      </c>
      <c r="F149" s="7">
        <v>9.35</v>
      </c>
      <c r="G149" s="7">
        <v>53.85</v>
      </c>
      <c r="H149" s="9" t="s">
        <v>8</v>
      </c>
    </row>
    <row r="150" spans="1:8" s="62" customFormat="1" ht="14.9" customHeight="1">
      <c r="A150" s="4">
        <v>43861</v>
      </c>
      <c r="B150" s="5" t="s">
        <v>143</v>
      </c>
      <c r="C150" s="12" t="s">
        <v>52</v>
      </c>
      <c r="D150" s="11" t="s">
        <v>45</v>
      </c>
      <c r="E150" s="7">
        <v>146.94999999999999</v>
      </c>
      <c r="F150" s="7">
        <v>30.86</v>
      </c>
      <c r="G150" s="7">
        <v>177.81</v>
      </c>
      <c r="H150" s="54" t="s">
        <v>46</v>
      </c>
    </row>
    <row r="151" spans="1:8" s="21" customFormat="1" ht="20.149999999999999" customHeight="1">
      <c r="A151" s="4">
        <v>43861</v>
      </c>
      <c r="B151" s="10" t="s">
        <v>256</v>
      </c>
      <c r="C151" s="14" t="s">
        <v>255</v>
      </c>
      <c r="D151" s="21" t="s">
        <v>7</v>
      </c>
      <c r="E151" s="7">
        <v>584.1</v>
      </c>
      <c r="F151" s="7">
        <v>0</v>
      </c>
      <c r="G151" s="7">
        <v>584.1</v>
      </c>
      <c r="H151" s="54" t="s">
        <v>8</v>
      </c>
    </row>
    <row r="152" spans="1:8" s="62" customFormat="1" ht="14.9" customHeight="1">
      <c r="A152" s="4">
        <v>43861</v>
      </c>
      <c r="B152" s="10" t="s">
        <v>259</v>
      </c>
      <c r="C152" s="14" t="s">
        <v>255</v>
      </c>
      <c r="D152" s="21" t="s">
        <v>7</v>
      </c>
      <c r="E152" s="7">
        <v>651.25</v>
      </c>
      <c r="F152" s="7">
        <v>0</v>
      </c>
      <c r="G152" s="7">
        <v>651.25</v>
      </c>
      <c r="H152" s="54" t="s">
        <v>8</v>
      </c>
    </row>
    <row r="153" spans="1:8" s="21" customFormat="1" ht="20.149999999999999" customHeight="1">
      <c r="A153" s="4">
        <v>43861</v>
      </c>
      <c r="B153" s="5">
        <v>4090731337</v>
      </c>
      <c r="C153" s="12" t="s">
        <v>107</v>
      </c>
      <c r="D153" s="11" t="s">
        <v>7</v>
      </c>
      <c r="E153" s="7">
        <v>237.6</v>
      </c>
      <c r="F153" s="7">
        <v>49.9</v>
      </c>
      <c r="G153" s="7">
        <v>287.5</v>
      </c>
      <c r="H153" s="9" t="s">
        <v>8</v>
      </c>
    </row>
    <row r="154" spans="1:8" s="61" customFormat="1" ht="15" customHeight="1">
      <c r="A154" s="23">
        <v>43861</v>
      </c>
      <c r="B154" s="18" t="s">
        <v>270</v>
      </c>
      <c r="C154" s="15" t="s">
        <v>107</v>
      </c>
      <c r="D154" s="17" t="s">
        <v>27</v>
      </c>
      <c r="E154" s="25">
        <v>312</v>
      </c>
      <c r="F154" s="25">
        <v>65.52</v>
      </c>
      <c r="G154" s="25">
        <v>377.52</v>
      </c>
      <c r="H154" s="9" t="s">
        <v>8</v>
      </c>
    </row>
    <row r="155" spans="1:8" s="21" customFormat="1" ht="20.149999999999999" customHeight="1">
      <c r="A155" s="4">
        <v>43861</v>
      </c>
      <c r="B155" s="5" t="s">
        <v>272</v>
      </c>
      <c r="C155" s="12" t="s">
        <v>107</v>
      </c>
      <c r="D155" s="11" t="s">
        <v>27</v>
      </c>
      <c r="E155" s="7">
        <v>-122</v>
      </c>
      <c r="F155" s="7">
        <v>-25.62</v>
      </c>
      <c r="G155" s="7">
        <v>-147.62</v>
      </c>
      <c r="H155" s="9" t="s">
        <v>8</v>
      </c>
    </row>
    <row r="156" spans="1:8" s="61" customFormat="1" ht="15" customHeight="1">
      <c r="A156" s="23">
        <v>43861</v>
      </c>
      <c r="B156" s="18" t="s">
        <v>280</v>
      </c>
      <c r="C156" s="15" t="s">
        <v>52</v>
      </c>
      <c r="D156" s="11" t="s">
        <v>262</v>
      </c>
      <c r="E156" s="25">
        <v>343.8</v>
      </c>
      <c r="F156" s="25">
        <v>72.2</v>
      </c>
      <c r="G156" s="25">
        <f>E156+F156</f>
        <v>416</v>
      </c>
      <c r="H156" s="54" t="s">
        <v>46</v>
      </c>
    </row>
    <row r="157" spans="1:8" s="62" customFormat="1" ht="14.9" customHeight="1">
      <c r="A157" s="4">
        <v>43861</v>
      </c>
      <c r="B157" s="5" t="s">
        <v>286</v>
      </c>
      <c r="C157" s="12" t="s">
        <v>93</v>
      </c>
      <c r="D157" s="11" t="s">
        <v>94</v>
      </c>
      <c r="E157" s="7">
        <v>14</v>
      </c>
      <c r="F157" s="7">
        <v>2.94</v>
      </c>
      <c r="G157" s="7">
        <v>16.940000000000001</v>
      </c>
      <c r="H157" s="9" t="s">
        <v>95</v>
      </c>
    </row>
    <row r="158" spans="1:8" s="64" customFormat="1" ht="14.9" customHeight="1">
      <c r="A158" s="44">
        <v>43861</v>
      </c>
      <c r="B158" s="27" t="s">
        <v>287</v>
      </c>
      <c r="C158" s="29" t="s">
        <v>52</v>
      </c>
      <c r="D158" s="11" t="s">
        <v>45</v>
      </c>
      <c r="E158" s="22">
        <v>181.27</v>
      </c>
      <c r="F158" s="22">
        <v>38.07</v>
      </c>
      <c r="G158" s="22">
        <v>219.34</v>
      </c>
      <c r="H158" s="54" t="s">
        <v>46</v>
      </c>
    </row>
    <row r="159" spans="1:8" s="64" customFormat="1" ht="14.9" customHeight="1">
      <c r="A159" s="4">
        <v>43861</v>
      </c>
      <c r="B159" s="34">
        <v>2001101430</v>
      </c>
      <c r="C159" s="30" t="s">
        <v>305</v>
      </c>
      <c r="D159" s="24" t="s">
        <v>306</v>
      </c>
      <c r="E159" s="22">
        <v>2890.5</v>
      </c>
      <c r="F159" s="22">
        <v>607</v>
      </c>
      <c r="G159" s="22">
        <v>3497.5</v>
      </c>
      <c r="H159" s="54" t="s">
        <v>79</v>
      </c>
    </row>
    <row r="160" spans="1:8" s="49" customFormat="1" ht="14.9" customHeight="1">
      <c r="A160" s="44">
        <v>43861</v>
      </c>
      <c r="B160" s="34" t="s">
        <v>307</v>
      </c>
      <c r="C160" s="30" t="s">
        <v>305</v>
      </c>
      <c r="D160" s="24" t="s">
        <v>306</v>
      </c>
      <c r="E160" s="22">
        <v>2890.5</v>
      </c>
      <c r="F160" s="22">
        <v>607.01</v>
      </c>
      <c r="G160" s="22">
        <v>3497.51</v>
      </c>
      <c r="H160" s="54" t="s">
        <v>79</v>
      </c>
    </row>
    <row r="161" spans="1:8" s="64" customFormat="1" ht="14.9" customHeight="1">
      <c r="A161" s="44">
        <v>43861</v>
      </c>
      <c r="B161" s="27" t="s">
        <v>337</v>
      </c>
      <c r="C161" s="29" t="s">
        <v>52</v>
      </c>
      <c r="D161" s="24" t="s">
        <v>45</v>
      </c>
      <c r="E161" s="22">
        <v>345.28</v>
      </c>
      <c r="F161" s="22">
        <v>72.510000000000005</v>
      </c>
      <c r="G161" s="22">
        <v>417.79</v>
      </c>
      <c r="H161" s="54" t="s">
        <v>46</v>
      </c>
    </row>
    <row r="162" spans="1:8" s="64" customFormat="1" ht="14.25" customHeight="1">
      <c r="A162" s="44">
        <v>43861</v>
      </c>
      <c r="B162" s="34">
        <v>7061772170</v>
      </c>
      <c r="C162" s="30" t="s">
        <v>347</v>
      </c>
      <c r="D162" s="24" t="s">
        <v>7</v>
      </c>
      <c r="E162" s="22">
        <v>656.36</v>
      </c>
      <c r="F162" s="22">
        <v>137.84</v>
      </c>
      <c r="G162" s="22">
        <v>794.2</v>
      </c>
      <c r="H162" s="9" t="s">
        <v>8</v>
      </c>
    </row>
    <row r="163" spans="1:8" s="21" customFormat="1" ht="20.149999999999999" customHeight="1">
      <c r="A163" s="4">
        <v>43861</v>
      </c>
      <c r="B163" s="5" t="s">
        <v>1375</v>
      </c>
      <c r="C163" s="12" t="s">
        <v>44</v>
      </c>
      <c r="D163" s="17" t="s">
        <v>1376</v>
      </c>
      <c r="E163" s="7">
        <v>661.05</v>
      </c>
      <c r="F163" s="7">
        <v>138.82</v>
      </c>
      <c r="G163" s="7">
        <f>E163+F163</f>
        <v>799.86999999999989</v>
      </c>
      <c r="H163" s="54" t="s">
        <v>46</v>
      </c>
    </row>
    <row r="164" spans="1:8" s="21" customFormat="1" ht="20.149999999999999" customHeight="1">
      <c r="A164" s="4">
        <v>43861</v>
      </c>
      <c r="B164" s="5" t="s">
        <v>1142</v>
      </c>
      <c r="C164" s="12" t="s">
        <v>1064</v>
      </c>
      <c r="D164" s="15" t="s">
        <v>1143</v>
      </c>
      <c r="E164" s="7">
        <v>420.23</v>
      </c>
      <c r="F164" s="7">
        <v>88.25</v>
      </c>
      <c r="G164" s="7">
        <v>508.48</v>
      </c>
      <c r="H164" s="9" t="s">
        <v>369</v>
      </c>
    </row>
    <row r="165" spans="1:8" s="49" customFormat="1" ht="14.9" customHeight="1">
      <c r="A165" s="44">
        <v>43861</v>
      </c>
      <c r="B165" s="5" t="s">
        <v>968</v>
      </c>
      <c r="C165" s="29" t="s">
        <v>964</v>
      </c>
      <c r="D165" s="24" t="s">
        <v>965</v>
      </c>
      <c r="E165" s="22">
        <v>34.270000000000003</v>
      </c>
      <c r="F165" s="22">
        <v>7.2</v>
      </c>
      <c r="G165" s="22">
        <v>41.47</v>
      </c>
      <c r="H165" s="9" t="s">
        <v>966</v>
      </c>
    </row>
    <row r="166" spans="1:8" s="64" customFormat="1" ht="14.9" customHeight="1">
      <c r="A166" s="44">
        <v>43861</v>
      </c>
      <c r="B166" s="34" t="s">
        <v>345</v>
      </c>
      <c r="C166" s="30" t="s">
        <v>55</v>
      </c>
      <c r="D166" s="24" t="s">
        <v>2533</v>
      </c>
      <c r="E166" s="22">
        <v>273.8</v>
      </c>
      <c r="F166" s="22">
        <v>0</v>
      </c>
      <c r="G166" s="22">
        <v>273.8</v>
      </c>
      <c r="H166" s="9" t="s">
        <v>13</v>
      </c>
    </row>
    <row r="167" spans="1:8" s="49" customFormat="1" ht="14.9" customHeight="1">
      <c r="A167" s="44">
        <v>43861</v>
      </c>
      <c r="B167" s="34">
        <v>720000022163</v>
      </c>
      <c r="C167" s="30" t="s">
        <v>55</v>
      </c>
      <c r="D167" s="24" t="s">
        <v>2531</v>
      </c>
      <c r="E167" s="22">
        <v>134.01</v>
      </c>
      <c r="F167" s="22">
        <v>0.11</v>
      </c>
      <c r="G167" s="22">
        <f>E167+F167</f>
        <v>134.12</v>
      </c>
      <c r="H167" s="9" t="s">
        <v>13</v>
      </c>
    </row>
    <row r="168" spans="1:8" s="64" customFormat="1" ht="14.9" customHeight="1">
      <c r="A168" s="44">
        <v>43861</v>
      </c>
      <c r="B168" s="27" t="s">
        <v>845</v>
      </c>
      <c r="C168" s="29" t="s">
        <v>93</v>
      </c>
      <c r="D168" s="11" t="s">
        <v>846</v>
      </c>
      <c r="E168" s="22">
        <v>71.040000000000006</v>
      </c>
      <c r="F168" s="22">
        <v>14.92</v>
      </c>
      <c r="G168" s="22">
        <v>85.96</v>
      </c>
      <c r="H168" s="9" t="s">
        <v>95</v>
      </c>
    </row>
    <row r="169" spans="1:8" s="64" customFormat="1" ht="14.9" customHeight="1">
      <c r="A169" s="44">
        <v>43861</v>
      </c>
      <c r="B169" s="27" t="s">
        <v>981</v>
      </c>
      <c r="C169" s="43" t="s">
        <v>982</v>
      </c>
      <c r="D169" s="30" t="s">
        <v>983</v>
      </c>
      <c r="E169" s="22">
        <v>1294</v>
      </c>
      <c r="F169" s="22">
        <v>271.74</v>
      </c>
      <c r="G169" s="22">
        <v>1565.74</v>
      </c>
      <c r="H169" s="54" t="s">
        <v>984</v>
      </c>
    </row>
    <row r="170" spans="1:8" s="49" customFormat="1" ht="20.149999999999999" customHeight="1">
      <c r="A170" s="44">
        <v>43861</v>
      </c>
      <c r="B170" s="27" t="s">
        <v>985</v>
      </c>
      <c r="C170" s="43" t="s">
        <v>982</v>
      </c>
      <c r="D170" s="30" t="s">
        <v>983</v>
      </c>
      <c r="E170" s="22">
        <v>297.38</v>
      </c>
      <c r="F170" s="22">
        <v>62.45</v>
      </c>
      <c r="G170" s="22">
        <v>359.83</v>
      </c>
      <c r="H170" s="54" t="s">
        <v>984</v>
      </c>
    </row>
    <row r="171" spans="1:8" s="64" customFormat="1" ht="14.9" customHeight="1">
      <c r="A171" s="44">
        <v>43861</v>
      </c>
      <c r="B171" s="34" t="s">
        <v>219</v>
      </c>
      <c r="C171" s="30" t="s">
        <v>217</v>
      </c>
      <c r="D171" s="24" t="s">
        <v>220</v>
      </c>
      <c r="E171" s="22">
        <v>5550</v>
      </c>
      <c r="F171" s="22">
        <v>1165.5</v>
      </c>
      <c r="G171" s="22">
        <f>E171+F171</f>
        <v>6715.5</v>
      </c>
      <c r="H171" s="9" t="s">
        <v>218</v>
      </c>
    </row>
    <row r="172" spans="1:8" s="49" customFormat="1" ht="14.9" customHeight="1">
      <c r="A172" s="44">
        <v>43861</v>
      </c>
      <c r="B172" s="27" t="s">
        <v>314</v>
      </c>
      <c r="C172" s="30" t="s">
        <v>313</v>
      </c>
      <c r="D172" s="58" t="s">
        <v>315</v>
      </c>
      <c r="E172" s="22">
        <v>2850</v>
      </c>
      <c r="F172" s="22">
        <v>598.5</v>
      </c>
      <c r="G172" s="22">
        <f>E172+F172</f>
        <v>3448.5</v>
      </c>
      <c r="H172" s="54" t="s">
        <v>150</v>
      </c>
    </row>
    <row r="173" spans="1:8" s="64" customFormat="1" ht="15" customHeight="1">
      <c r="A173" s="44">
        <v>43861</v>
      </c>
      <c r="B173" s="27" t="s">
        <v>400</v>
      </c>
      <c r="C173" s="29" t="s">
        <v>399</v>
      </c>
      <c r="D173" s="24" t="s">
        <v>401</v>
      </c>
      <c r="E173" s="22">
        <v>7814.44</v>
      </c>
      <c r="F173" s="22">
        <v>1641.03</v>
      </c>
      <c r="G173" s="22">
        <v>9455.4699999999993</v>
      </c>
      <c r="H173" s="54" t="s">
        <v>150</v>
      </c>
    </row>
    <row r="174" spans="1:8" s="64" customFormat="1" ht="14.25" customHeight="1">
      <c r="A174" s="44">
        <v>43861</v>
      </c>
      <c r="B174" s="34">
        <v>1</v>
      </c>
      <c r="C174" s="30" t="s">
        <v>424</v>
      </c>
      <c r="D174" s="24" t="s">
        <v>426</v>
      </c>
      <c r="E174" s="22">
        <v>8035.78</v>
      </c>
      <c r="F174" s="22">
        <v>1687.51</v>
      </c>
      <c r="G174" s="22">
        <v>9723.2899999999991</v>
      </c>
      <c r="H174" s="9" t="s">
        <v>425</v>
      </c>
    </row>
    <row r="175" spans="1:8" s="49" customFormat="1" ht="14.9" customHeight="1">
      <c r="A175" s="44">
        <v>43861</v>
      </c>
      <c r="B175" s="34" t="s">
        <v>427</v>
      </c>
      <c r="C175" s="30" t="s">
        <v>424</v>
      </c>
      <c r="D175" s="24" t="s">
        <v>428</v>
      </c>
      <c r="E175" s="22">
        <v>-8035.78</v>
      </c>
      <c r="F175" s="22">
        <v>-1687.51</v>
      </c>
      <c r="G175" s="22">
        <v>-9723.2900000000009</v>
      </c>
      <c r="H175" s="9" t="s">
        <v>425</v>
      </c>
    </row>
    <row r="176" spans="1:8" s="64" customFormat="1" ht="14.25" customHeight="1">
      <c r="A176" s="44">
        <v>43861</v>
      </c>
      <c r="B176" s="34" t="s">
        <v>429</v>
      </c>
      <c r="C176" s="30" t="s">
        <v>424</v>
      </c>
      <c r="D176" s="24" t="s">
        <v>430</v>
      </c>
      <c r="E176" s="22">
        <v>9111.57</v>
      </c>
      <c r="F176" s="22">
        <v>1913.43</v>
      </c>
      <c r="G176" s="22">
        <v>11025</v>
      </c>
      <c r="H176" s="9" t="s">
        <v>425</v>
      </c>
    </row>
    <row r="177" spans="1:8" s="64" customFormat="1" ht="14.25" customHeight="1">
      <c r="A177" s="44">
        <v>43861</v>
      </c>
      <c r="B177" s="34" t="s">
        <v>482</v>
      </c>
      <c r="C177" s="30" t="s">
        <v>481</v>
      </c>
      <c r="D177" s="49" t="s">
        <v>483</v>
      </c>
      <c r="E177" s="22">
        <v>230</v>
      </c>
      <c r="F177" s="22">
        <v>48.3</v>
      </c>
      <c r="G177" s="22">
        <v>278.3</v>
      </c>
      <c r="H177" s="9" t="s">
        <v>369</v>
      </c>
    </row>
    <row r="178" spans="1:8" s="49" customFormat="1" ht="14.9" customHeight="1">
      <c r="A178" s="44">
        <v>43861</v>
      </c>
      <c r="B178" s="34" t="s">
        <v>520</v>
      </c>
      <c r="C178" s="30" t="s">
        <v>481</v>
      </c>
      <c r="D178" s="24" t="s">
        <v>521</v>
      </c>
      <c r="E178" s="22">
        <v>545.47</v>
      </c>
      <c r="F178" s="22">
        <v>114.55</v>
      </c>
      <c r="G178" s="22">
        <v>660.02</v>
      </c>
      <c r="H178" s="9" t="s">
        <v>369</v>
      </c>
    </row>
    <row r="179" spans="1:8" s="49" customFormat="1" ht="21" customHeight="1">
      <c r="A179" s="44">
        <v>43861</v>
      </c>
      <c r="B179" s="34" t="s">
        <v>767</v>
      </c>
      <c r="C179" s="30" t="s">
        <v>766</v>
      </c>
      <c r="D179" s="24" t="s">
        <v>768</v>
      </c>
      <c r="E179" s="22">
        <v>9.82</v>
      </c>
      <c r="F179" s="22">
        <v>2.06</v>
      </c>
      <c r="G179" s="22">
        <v>11.88</v>
      </c>
      <c r="H179" s="54" t="s">
        <v>150</v>
      </c>
    </row>
    <row r="180" spans="1:8" s="62" customFormat="1" ht="12.75" customHeight="1">
      <c r="A180" s="4">
        <v>43861</v>
      </c>
      <c r="B180" s="5" t="s">
        <v>776</v>
      </c>
      <c r="C180" s="12" t="s">
        <v>775</v>
      </c>
      <c r="D180" s="11" t="s">
        <v>777</v>
      </c>
      <c r="E180" s="7">
        <v>2708.33</v>
      </c>
      <c r="F180" s="7">
        <v>568.75</v>
      </c>
      <c r="G180" s="7">
        <f>E180+F180</f>
        <v>3277.08</v>
      </c>
      <c r="H180" s="54" t="s">
        <v>150</v>
      </c>
    </row>
    <row r="181" spans="1:8" s="21" customFormat="1" ht="14.9" customHeight="1">
      <c r="A181" s="4">
        <v>43861</v>
      </c>
      <c r="B181" s="5" t="s">
        <v>839</v>
      </c>
      <c r="C181" s="12" t="s">
        <v>838</v>
      </c>
      <c r="D181" s="11" t="s">
        <v>840</v>
      </c>
      <c r="E181" s="7">
        <v>385.07</v>
      </c>
      <c r="F181" s="7">
        <v>80.86</v>
      </c>
      <c r="G181" s="7">
        <v>465.93</v>
      </c>
      <c r="H181" s="54" t="s">
        <v>150</v>
      </c>
    </row>
    <row r="182" spans="1:8" s="62" customFormat="1" ht="15" customHeight="1">
      <c r="A182" s="4">
        <v>43862</v>
      </c>
      <c r="B182" s="37" t="s">
        <v>631</v>
      </c>
      <c r="C182" s="14" t="s">
        <v>629</v>
      </c>
      <c r="D182" s="14" t="s">
        <v>632</v>
      </c>
      <c r="E182" s="7">
        <v>2187.5</v>
      </c>
      <c r="F182" s="7">
        <v>459.38</v>
      </c>
      <c r="G182" s="7">
        <v>2646.88</v>
      </c>
      <c r="H182" s="9" t="s">
        <v>369</v>
      </c>
    </row>
    <row r="183" spans="1:8" s="50" customFormat="1" ht="14.9" customHeight="1">
      <c r="A183" s="23">
        <v>43862</v>
      </c>
      <c r="B183" s="38" t="s">
        <v>655</v>
      </c>
      <c r="C183" s="26" t="s">
        <v>629</v>
      </c>
      <c r="D183" s="26" t="s">
        <v>656</v>
      </c>
      <c r="E183" s="25">
        <v>1087.5</v>
      </c>
      <c r="F183" s="25">
        <v>228.38</v>
      </c>
      <c r="G183" s="25">
        <v>1315.88</v>
      </c>
      <c r="H183" s="9" t="s">
        <v>369</v>
      </c>
    </row>
    <row r="184" spans="1:8" s="61" customFormat="1" ht="14.25" customHeight="1">
      <c r="A184" s="23">
        <v>43862</v>
      </c>
      <c r="B184" s="35" t="s">
        <v>373</v>
      </c>
      <c r="C184" s="15" t="s">
        <v>371</v>
      </c>
      <c r="D184" s="17" t="s">
        <v>372</v>
      </c>
      <c r="E184" s="25">
        <v>2000</v>
      </c>
      <c r="F184" s="25">
        <v>0</v>
      </c>
      <c r="G184" s="25">
        <v>2000</v>
      </c>
      <c r="H184" s="9" t="s">
        <v>241</v>
      </c>
    </row>
    <row r="185" spans="1:8" s="50" customFormat="1" ht="14.9" customHeight="1">
      <c r="A185" s="23">
        <v>43862</v>
      </c>
      <c r="B185" s="18" t="s">
        <v>612</v>
      </c>
      <c r="C185" s="26" t="s">
        <v>610</v>
      </c>
      <c r="D185" s="17" t="s">
        <v>611</v>
      </c>
      <c r="E185" s="25">
        <v>1495.95</v>
      </c>
      <c r="F185" s="25">
        <v>0</v>
      </c>
      <c r="G185" s="25">
        <v>1495.95</v>
      </c>
      <c r="H185" s="9" t="s">
        <v>20</v>
      </c>
    </row>
    <row r="186" spans="1:8" s="61" customFormat="1" ht="14.9" customHeight="1">
      <c r="A186" s="23">
        <v>43862</v>
      </c>
      <c r="B186" s="18" t="s">
        <v>1053</v>
      </c>
      <c r="C186" s="15" t="s">
        <v>1051</v>
      </c>
      <c r="D186" s="15" t="s">
        <v>1052</v>
      </c>
      <c r="E186" s="25">
        <v>8</v>
      </c>
      <c r="F186" s="25">
        <v>1.68</v>
      </c>
      <c r="G186" s="25">
        <v>9.68</v>
      </c>
      <c r="H186" s="54" t="s">
        <v>984</v>
      </c>
    </row>
    <row r="187" spans="1:8" s="50" customFormat="1" ht="14.9" customHeight="1">
      <c r="A187" s="23">
        <v>43862</v>
      </c>
      <c r="B187" s="18" t="s">
        <v>880</v>
      </c>
      <c r="C187" s="26" t="s">
        <v>878</v>
      </c>
      <c r="D187" s="26" t="s">
        <v>881</v>
      </c>
      <c r="E187" s="25">
        <v>155</v>
      </c>
      <c r="F187" s="25">
        <v>32.549999999999997</v>
      </c>
      <c r="G187" s="25">
        <v>187.55</v>
      </c>
      <c r="H187" s="9" t="s">
        <v>806</v>
      </c>
    </row>
    <row r="188" spans="1:8" s="61" customFormat="1" ht="14.9" customHeight="1">
      <c r="A188" s="23">
        <v>43862</v>
      </c>
      <c r="B188" s="18" t="s">
        <v>446</v>
      </c>
      <c r="C188" s="26" t="s">
        <v>444</v>
      </c>
      <c r="D188" s="26" t="s">
        <v>447</v>
      </c>
      <c r="E188" s="25">
        <v>13726.19</v>
      </c>
      <c r="F188" s="25">
        <v>2882.5</v>
      </c>
      <c r="G188" s="25">
        <f>E188+F188</f>
        <v>16608.690000000002</v>
      </c>
      <c r="H188" s="9" t="s">
        <v>179</v>
      </c>
    </row>
    <row r="189" spans="1:8" s="61" customFormat="1" ht="14.25" customHeight="1">
      <c r="A189" s="23">
        <v>43864</v>
      </c>
      <c r="B189" s="18">
        <v>4090731735</v>
      </c>
      <c r="C189" s="15" t="s">
        <v>107</v>
      </c>
      <c r="D189" s="17" t="s">
        <v>27</v>
      </c>
      <c r="E189" s="25">
        <v>238</v>
      </c>
      <c r="F189" s="25">
        <v>49.98</v>
      </c>
      <c r="G189" s="25">
        <f>E189+F189</f>
        <v>287.98</v>
      </c>
      <c r="H189" s="9" t="s">
        <v>8</v>
      </c>
    </row>
    <row r="190" spans="1:8" s="61" customFormat="1" ht="14.25" customHeight="1">
      <c r="A190" s="23">
        <v>43864</v>
      </c>
      <c r="B190" s="32" t="s">
        <v>370</v>
      </c>
      <c r="C190" s="26" t="s">
        <v>367</v>
      </c>
      <c r="D190" s="50" t="s">
        <v>368</v>
      </c>
      <c r="E190" s="25">
        <v>12</v>
      </c>
      <c r="F190" s="25">
        <v>0</v>
      </c>
      <c r="G190" s="25">
        <v>12</v>
      </c>
      <c r="H190" s="9" t="s">
        <v>369</v>
      </c>
    </row>
    <row r="191" spans="1:8" s="50" customFormat="1" ht="14.9" customHeight="1">
      <c r="A191" s="23">
        <v>43864</v>
      </c>
      <c r="B191" s="18" t="s">
        <v>1423</v>
      </c>
      <c r="C191" s="31" t="s">
        <v>1421</v>
      </c>
      <c r="D191" s="17" t="s">
        <v>1422</v>
      </c>
      <c r="E191" s="25">
        <v>300</v>
      </c>
      <c r="F191" s="25">
        <v>0</v>
      </c>
      <c r="G191" s="25">
        <v>300</v>
      </c>
      <c r="H191" s="9" t="s">
        <v>241</v>
      </c>
    </row>
    <row r="192" spans="1:8" s="61" customFormat="1" ht="14.9" customHeight="1">
      <c r="A192" s="23">
        <v>43864</v>
      </c>
      <c r="B192" s="18" t="s">
        <v>159</v>
      </c>
      <c r="C192" s="26" t="s">
        <v>158</v>
      </c>
      <c r="D192" s="17" t="s">
        <v>160</v>
      </c>
      <c r="E192" s="25">
        <v>617.5</v>
      </c>
      <c r="F192" s="25">
        <v>129.68</v>
      </c>
      <c r="G192" s="25">
        <f>E192+F192</f>
        <v>747.18000000000006</v>
      </c>
      <c r="H192" s="54" t="s">
        <v>150</v>
      </c>
    </row>
    <row r="193" spans="1:8" s="50" customFormat="1" ht="14.9" customHeight="1">
      <c r="A193" s="23">
        <v>43864</v>
      </c>
      <c r="B193" s="18" t="s">
        <v>161</v>
      </c>
      <c r="C193" s="14" t="s">
        <v>158</v>
      </c>
      <c r="D193" s="17" t="s">
        <v>162</v>
      </c>
      <c r="E193" s="25">
        <v>-617.5</v>
      </c>
      <c r="F193" s="25">
        <v>-129.68</v>
      </c>
      <c r="G193" s="25">
        <f>E193+F193</f>
        <v>-747.18000000000006</v>
      </c>
      <c r="H193" s="54" t="s">
        <v>150</v>
      </c>
    </row>
    <row r="194" spans="1:8" s="50" customFormat="1" ht="14.9" customHeight="1">
      <c r="A194" s="23">
        <v>43864</v>
      </c>
      <c r="B194" s="18" t="s">
        <v>163</v>
      </c>
      <c r="C194" s="14" t="s">
        <v>158</v>
      </c>
      <c r="D194" s="17" t="s">
        <v>164</v>
      </c>
      <c r="E194" s="25">
        <v>617.5</v>
      </c>
      <c r="F194" s="25">
        <v>129.68</v>
      </c>
      <c r="G194" s="25">
        <f>E194+F194</f>
        <v>747.18000000000006</v>
      </c>
      <c r="H194" s="54" t="s">
        <v>150</v>
      </c>
    </row>
    <row r="195" spans="1:8" s="64" customFormat="1" ht="14.9" customHeight="1">
      <c r="A195" s="44">
        <v>43864</v>
      </c>
      <c r="B195" s="27" t="s">
        <v>312</v>
      </c>
      <c r="C195" s="30" t="s">
        <v>29</v>
      </c>
      <c r="D195" s="24" t="s">
        <v>311</v>
      </c>
      <c r="E195" s="22">
        <v>5287.25</v>
      </c>
      <c r="F195" s="22">
        <v>1110.32</v>
      </c>
      <c r="G195" s="22">
        <f>E195+F195</f>
        <v>6397.57</v>
      </c>
      <c r="H195" s="54" t="s">
        <v>150</v>
      </c>
    </row>
    <row r="196" spans="1:8" s="49" customFormat="1" ht="20.149999999999999" customHeight="1">
      <c r="A196" s="44">
        <v>43865</v>
      </c>
      <c r="B196" s="27">
        <v>61879926</v>
      </c>
      <c r="C196" s="29" t="s">
        <v>264</v>
      </c>
      <c r="D196" s="24" t="s">
        <v>27</v>
      </c>
      <c r="E196" s="22">
        <v>247.18</v>
      </c>
      <c r="F196" s="22">
        <v>51.91</v>
      </c>
      <c r="G196" s="22">
        <f>E196+F196</f>
        <v>299.09000000000003</v>
      </c>
      <c r="H196" s="9" t="s">
        <v>8</v>
      </c>
    </row>
    <row r="197" spans="1:8" s="61" customFormat="1" ht="14.9" customHeight="1">
      <c r="A197" s="23">
        <v>43865</v>
      </c>
      <c r="B197" s="18" t="s">
        <v>1190</v>
      </c>
      <c r="C197" s="12" t="s">
        <v>1188</v>
      </c>
      <c r="D197" s="17" t="s">
        <v>1189</v>
      </c>
      <c r="E197" s="25">
        <v>15758.88</v>
      </c>
      <c r="F197" s="25">
        <v>0</v>
      </c>
      <c r="G197" s="25">
        <v>15775.19</v>
      </c>
      <c r="H197" s="54" t="s">
        <v>134</v>
      </c>
    </row>
    <row r="198" spans="1:8" s="61" customFormat="1" ht="13.5" customHeight="1">
      <c r="A198" s="23">
        <v>43865</v>
      </c>
      <c r="B198" s="32">
        <v>4201084681</v>
      </c>
      <c r="C198" s="14" t="s">
        <v>69</v>
      </c>
      <c r="D198" s="11" t="s">
        <v>2533</v>
      </c>
      <c r="E198" s="25">
        <v>4</v>
      </c>
      <c r="F198" s="25">
        <v>0.24</v>
      </c>
      <c r="G198" s="25">
        <v>4.24</v>
      </c>
      <c r="H198" s="9" t="s">
        <v>13</v>
      </c>
    </row>
    <row r="199" spans="1:8" s="50" customFormat="1" ht="14.9" customHeight="1">
      <c r="A199" s="23">
        <v>43865</v>
      </c>
      <c r="B199" s="32">
        <v>4201084682</v>
      </c>
      <c r="C199" s="14" t="s">
        <v>72</v>
      </c>
      <c r="D199" s="11" t="s">
        <v>2533</v>
      </c>
      <c r="E199" s="25">
        <v>4</v>
      </c>
      <c r="F199" s="25">
        <v>0.24</v>
      </c>
      <c r="G199" s="25">
        <v>4.24</v>
      </c>
      <c r="H199" s="9" t="s">
        <v>13</v>
      </c>
    </row>
    <row r="200" spans="1:8" s="62" customFormat="1" ht="14.9" customHeight="1">
      <c r="A200" s="4">
        <v>43865</v>
      </c>
      <c r="B200" s="10" t="s">
        <v>452</v>
      </c>
      <c r="C200" s="14" t="s">
        <v>55</v>
      </c>
      <c r="D200" s="11" t="s">
        <v>2531</v>
      </c>
      <c r="E200" s="7">
        <v>575.05999999999995</v>
      </c>
      <c r="F200" s="7">
        <v>0.11</v>
      </c>
      <c r="G200" s="7">
        <v>575.16999999999996</v>
      </c>
      <c r="H200" s="9" t="s">
        <v>13</v>
      </c>
    </row>
    <row r="201" spans="1:8" s="21" customFormat="1" ht="20.149999999999999" customHeight="1">
      <c r="A201" s="4">
        <v>43865</v>
      </c>
      <c r="B201" s="5" t="s">
        <v>627</v>
      </c>
      <c r="C201" s="12" t="s">
        <v>625</v>
      </c>
      <c r="D201" s="11" t="s">
        <v>626</v>
      </c>
      <c r="E201" s="7">
        <v>550</v>
      </c>
      <c r="F201" s="7">
        <v>0</v>
      </c>
      <c r="G201" s="7">
        <v>550</v>
      </c>
      <c r="H201" s="54" t="s">
        <v>241</v>
      </c>
    </row>
    <row r="202" spans="1:8" s="64" customFormat="1" ht="15" customHeight="1">
      <c r="A202" s="44">
        <v>43865</v>
      </c>
      <c r="B202" s="27" t="s">
        <v>2291</v>
      </c>
      <c r="C202" s="29" t="s">
        <v>362</v>
      </c>
      <c r="D202" s="29" t="s">
        <v>2290</v>
      </c>
      <c r="E202" s="22">
        <v>2080</v>
      </c>
      <c r="F202" s="22">
        <v>436.8</v>
      </c>
      <c r="G202" s="22">
        <f>E202+F202</f>
        <v>2516.8000000000002</v>
      </c>
      <c r="H202" s="54" t="s">
        <v>134</v>
      </c>
    </row>
    <row r="203" spans="1:8" s="49" customFormat="1" ht="20.149999999999999" customHeight="1">
      <c r="A203" s="44">
        <v>43866</v>
      </c>
      <c r="B203" s="34" t="s">
        <v>65</v>
      </c>
      <c r="C203" s="29" t="s">
        <v>66</v>
      </c>
      <c r="D203" s="30" t="s">
        <v>7</v>
      </c>
      <c r="E203" s="22">
        <v>52.89</v>
      </c>
      <c r="F203" s="22">
        <v>11.11</v>
      </c>
      <c r="G203" s="22">
        <v>64</v>
      </c>
      <c r="H203" s="9" t="s">
        <v>8</v>
      </c>
    </row>
    <row r="204" spans="1:8" s="61" customFormat="1" ht="14.9" customHeight="1">
      <c r="A204" s="23">
        <v>43866</v>
      </c>
      <c r="B204" s="18" t="s">
        <v>127</v>
      </c>
      <c r="C204" s="12" t="s">
        <v>128</v>
      </c>
      <c r="D204" s="17" t="s">
        <v>27</v>
      </c>
      <c r="E204" s="25">
        <v>595</v>
      </c>
      <c r="F204" s="25">
        <v>124.95</v>
      </c>
      <c r="G204" s="7">
        <f>E204+F204</f>
        <v>719.95</v>
      </c>
      <c r="H204" s="9" t="s">
        <v>8</v>
      </c>
    </row>
    <row r="205" spans="1:8" s="21" customFormat="1" ht="14.9" customHeight="1">
      <c r="A205" s="4">
        <v>43866</v>
      </c>
      <c r="B205" s="5" t="s">
        <v>275</v>
      </c>
      <c r="C205" s="12" t="s">
        <v>107</v>
      </c>
      <c r="D205" s="11" t="s">
        <v>27</v>
      </c>
      <c r="E205" s="7">
        <v>246.04</v>
      </c>
      <c r="F205" s="7">
        <v>51.67</v>
      </c>
      <c r="G205" s="7">
        <f>E205+F205</f>
        <v>297.70999999999998</v>
      </c>
      <c r="H205" s="9" t="s">
        <v>8</v>
      </c>
    </row>
    <row r="206" spans="1:8" s="21" customFormat="1" ht="20.149999999999999" customHeight="1">
      <c r="A206" s="4">
        <v>43867</v>
      </c>
      <c r="B206" s="5" t="s">
        <v>274</v>
      </c>
      <c r="C206" s="12" t="s">
        <v>107</v>
      </c>
      <c r="D206" s="11" t="s">
        <v>27</v>
      </c>
      <c r="E206" s="7">
        <v>116</v>
      </c>
      <c r="F206" s="7">
        <v>24.36</v>
      </c>
      <c r="G206" s="7">
        <v>140.36000000000001</v>
      </c>
      <c r="H206" s="9" t="s">
        <v>8</v>
      </c>
    </row>
    <row r="207" spans="1:8" s="61" customFormat="1" ht="14.9" customHeight="1">
      <c r="A207" s="23">
        <v>43867</v>
      </c>
      <c r="B207" s="18">
        <v>61882851</v>
      </c>
      <c r="C207" s="15" t="s">
        <v>264</v>
      </c>
      <c r="D207" s="24" t="s">
        <v>27</v>
      </c>
      <c r="E207" s="25">
        <v>265.97000000000003</v>
      </c>
      <c r="F207" s="25">
        <v>55.85</v>
      </c>
      <c r="G207" s="25">
        <f>E207+F207</f>
        <v>321.82000000000005</v>
      </c>
      <c r="H207" s="9" t="s">
        <v>8</v>
      </c>
    </row>
    <row r="208" spans="1:8" s="21" customFormat="1" ht="20.149999999999999" customHeight="1">
      <c r="A208" s="4">
        <v>43867</v>
      </c>
      <c r="B208" s="5">
        <v>4090733109</v>
      </c>
      <c r="C208" s="12" t="s">
        <v>107</v>
      </c>
      <c r="D208" s="11" t="s">
        <v>7</v>
      </c>
      <c r="E208" s="7">
        <v>36.85</v>
      </c>
      <c r="F208" s="7">
        <v>7.74</v>
      </c>
      <c r="G208" s="7">
        <v>44.59</v>
      </c>
      <c r="H208" s="9" t="s">
        <v>8</v>
      </c>
    </row>
    <row r="209" spans="1:8" s="62" customFormat="1" ht="15" customHeight="1">
      <c r="A209" s="4">
        <v>43867</v>
      </c>
      <c r="B209" s="5" t="s">
        <v>355</v>
      </c>
      <c r="C209" s="12" t="s">
        <v>264</v>
      </c>
      <c r="D209" s="11" t="s">
        <v>7</v>
      </c>
      <c r="E209" s="7">
        <v>37.200000000000003</v>
      </c>
      <c r="F209" s="7">
        <v>7.81</v>
      </c>
      <c r="G209" s="7">
        <f>E209+F209</f>
        <v>45.010000000000005</v>
      </c>
      <c r="H209" s="9" t="s">
        <v>8</v>
      </c>
    </row>
    <row r="210" spans="1:8" s="62" customFormat="1" ht="14.9" customHeight="1">
      <c r="A210" s="4">
        <v>43867</v>
      </c>
      <c r="B210" s="10">
        <v>14167416</v>
      </c>
      <c r="C210" s="14" t="s">
        <v>361</v>
      </c>
      <c r="D210" s="11" t="s">
        <v>7</v>
      </c>
      <c r="E210" s="7">
        <v>589.5</v>
      </c>
      <c r="F210" s="7">
        <v>0</v>
      </c>
      <c r="G210" s="25">
        <f>E210+F210</f>
        <v>589.5</v>
      </c>
      <c r="H210" s="9" t="s">
        <v>8</v>
      </c>
    </row>
    <row r="211" spans="1:8" s="62" customFormat="1" ht="14.9" customHeight="1">
      <c r="A211" s="4">
        <v>43867</v>
      </c>
      <c r="B211" s="10" t="s">
        <v>56</v>
      </c>
      <c r="C211" s="14" t="s">
        <v>55</v>
      </c>
      <c r="D211" s="11" t="s">
        <v>2533</v>
      </c>
      <c r="E211" s="7">
        <v>-422.48</v>
      </c>
      <c r="F211" s="7">
        <v>0</v>
      </c>
      <c r="G211" s="7">
        <v>-422.48</v>
      </c>
      <c r="H211" s="9" t="s">
        <v>13</v>
      </c>
    </row>
    <row r="212" spans="1:8" s="50" customFormat="1" ht="20.149999999999999" customHeight="1">
      <c r="A212" s="23">
        <v>43867</v>
      </c>
      <c r="B212" s="32" t="s">
        <v>57</v>
      </c>
      <c r="C212" s="14" t="s">
        <v>55</v>
      </c>
      <c r="D212" s="17" t="s">
        <v>2533</v>
      </c>
      <c r="E212" s="25">
        <v>422.08</v>
      </c>
      <c r="F212" s="25">
        <v>0</v>
      </c>
      <c r="G212" s="25">
        <v>422.08</v>
      </c>
      <c r="H212" s="9" t="s">
        <v>13</v>
      </c>
    </row>
    <row r="213" spans="1:8" s="50" customFormat="1" ht="20.149999999999999" customHeight="1">
      <c r="A213" s="23">
        <v>43867</v>
      </c>
      <c r="B213" s="32" t="s">
        <v>563</v>
      </c>
      <c r="C213" s="14" t="s">
        <v>55</v>
      </c>
      <c r="D213" s="17" t="s">
        <v>2531</v>
      </c>
      <c r="E213" s="25">
        <v>109.63</v>
      </c>
      <c r="F213" s="25">
        <v>0.11</v>
      </c>
      <c r="G213" s="25">
        <v>109.74</v>
      </c>
      <c r="H213" s="9" t="s">
        <v>13</v>
      </c>
    </row>
    <row r="214" spans="1:8" s="61" customFormat="1" ht="14.9" customHeight="1">
      <c r="A214" s="23">
        <v>43867</v>
      </c>
      <c r="B214" s="32" t="s">
        <v>564</v>
      </c>
      <c r="C214" s="14" t="s">
        <v>55</v>
      </c>
      <c r="D214" s="17" t="s">
        <v>2531</v>
      </c>
      <c r="E214" s="25">
        <v>109.63</v>
      </c>
      <c r="F214" s="25">
        <v>0.11</v>
      </c>
      <c r="G214" s="25">
        <v>109.74</v>
      </c>
      <c r="H214" s="9" t="s">
        <v>13</v>
      </c>
    </row>
    <row r="215" spans="1:8" s="61" customFormat="1" ht="15" customHeight="1">
      <c r="A215" s="23">
        <v>43867</v>
      </c>
      <c r="B215" s="18" t="s">
        <v>291</v>
      </c>
      <c r="C215" s="12" t="s">
        <v>288</v>
      </c>
      <c r="D215" s="15" t="s">
        <v>289</v>
      </c>
      <c r="E215" s="25">
        <v>69.08</v>
      </c>
      <c r="F215" s="25">
        <v>14.51</v>
      </c>
      <c r="G215" s="25">
        <f>E215+F215</f>
        <v>83.59</v>
      </c>
      <c r="H215" s="9" t="s">
        <v>179</v>
      </c>
    </row>
    <row r="216" spans="1:8" s="61" customFormat="1" ht="15" customHeight="1">
      <c r="A216" s="23">
        <v>43868</v>
      </c>
      <c r="B216" s="18" t="s">
        <v>302</v>
      </c>
      <c r="C216" s="9" t="s">
        <v>303</v>
      </c>
      <c r="D216" s="17" t="s">
        <v>304</v>
      </c>
      <c r="E216" s="25">
        <v>38.15</v>
      </c>
      <c r="F216" s="25">
        <v>8.01</v>
      </c>
      <c r="G216" s="25">
        <v>46.16</v>
      </c>
      <c r="H216" s="9" t="s">
        <v>13</v>
      </c>
    </row>
    <row r="217" spans="1:8" s="61" customFormat="1" ht="15" customHeight="1">
      <c r="A217" s="23">
        <v>43868</v>
      </c>
      <c r="B217" s="32">
        <v>101349759</v>
      </c>
      <c r="C217" s="14" t="s">
        <v>334</v>
      </c>
      <c r="D217" s="50" t="s">
        <v>335</v>
      </c>
      <c r="E217" s="25">
        <v>345</v>
      </c>
      <c r="F217" s="25">
        <v>0</v>
      </c>
      <c r="G217" s="25">
        <v>345</v>
      </c>
      <c r="H217" s="54" t="s">
        <v>8</v>
      </c>
    </row>
    <row r="218" spans="1:8" s="61" customFormat="1" ht="14.9" customHeight="1">
      <c r="A218" s="23">
        <v>43868</v>
      </c>
      <c r="B218" s="32">
        <v>101349758</v>
      </c>
      <c r="C218" s="14" t="s">
        <v>334</v>
      </c>
      <c r="D218" s="50" t="s">
        <v>7</v>
      </c>
      <c r="E218" s="25">
        <v>263.58999999999997</v>
      </c>
      <c r="F218" s="25">
        <v>0</v>
      </c>
      <c r="G218" s="25">
        <v>263.58999999999997</v>
      </c>
      <c r="H218" s="54" t="s">
        <v>8</v>
      </c>
    </row>
    <row r="219" spans="1:8" s="21" customFormat="1" ht="20.149999999999999" customHeight="1">
      <c r="A219" s="4">
        <v>43868</v>
      </c>
      <c r="B219" s="18">
        <v>9450000912</v>
      </c>
      <c r="C219" s="12" t="s">
        <v>360</v>
      </c>
      <c r="D219" s="11" t="s">
        <v>27</v>
      </c>
      <c r="E219" s="7">
        <v>415</v>
      </c>
      <c r="F219" s="7">
        <v>0</v>
      </c>
      <c r="G219" s="7">
        <v>415</v>
      </c>
      <c r="H219" s="9" t="s">
        <v>8</v>
      </c>
    </row>
    <row r="220" spans="1:8" s="62" customFormat="1" ht="13.5" customHeight="1">
      <c r="A220" s="4">
        <v>43868</v>
      </c>
      <c r="B220" s="5">
        <v>8250046320</v>
      </c>
      <c r="C220" s="14" t="s">
        <v>29</v>
      </c>
      <c r="D220" s="11" t="s">
        <v>27</v>
      </c>
      <c r="E220" s="7">
        <v>165</v>
      </c>
      <c r="F220" s="7">
        <v>34.65</v>
      </c>
      <c r="G220" s="7">
        <f>E220+F220</f>
        <v>199.65</v>
      </c>
      <c r="H220" s="9" t="s">
        <v>8</v>
      </c>
    </row>
    <row r="221" spans="1:8" s="62" customFormat="1" ht="13.5" customHeight="1">
      <c r="A221" s="4">
        <v>43868</v>
      </c>
      <c r="B221" s="5" t="s">
        <v>377</v>
      </c>
      <c r="C221" s="14" t="s">
        <v>29</v>
      </c>
      <c r="D221" s="11" t="s">
        <v>27</v>
      </c>
      <c r="E221" s="7">
        <v>7</v>
      </c>
      <c r="F221" s="7">
        <v>1.47</v>
      </c>
      <c r="G221" s="7">
        <f>E221+F221</f>
        <v>8.4700000000000006</v>
      </c>
      <c r="H221" s="9" t="s">
        <v>8</v>
      </c>
    </row>
    <row r="222" spans="1:8" s="62" customFormat="1" ht="13.5" customHeight="1">
      <c r="A222" s="4">
        <v>43868</v>
      </c>
      <c r="B222" s="5" t="s">
        <v>457</v>
      </c>
      <c r="C222" s="12" t="s">
        <v>107</v>
      </c>
      <c r="D222" s="11" t="s">
        <v>7</v>
      </c>
      <c r="E222" s="7">
        <v>32.299999999999997</v>
      </c>
      <c r="F222" s="7">
        <v>6.78</v>
      </c>
      <c r="G222" s="7">
        <f>E222+F222</f>
        <v>39.08</v>
      </c>
      <c r="H222" s="9" t="s">
        <v>8</v>
      </c>
    </row>
    <row r="223" spans="1:8" s="21" customFormat="1" ht="20.149999999999999" customHeight="1">
      <c r="A223" s="4">
        <v>43868</v>
      </c>
      <c r="B223" s="5" t="s">
        <v>773</v>
      </c>
      <c r="C223" s="9" t="s">
        <v>303</v>
      </c>
      <c r="D223" s="11" t="s">
        <v>774</v>
      </c>
      <c r="E223" s="7">
        <v>38.15</v>
      </c>
      <c r="F223" s="7">
        <v>8.01</v>
      </c>
      <c r="G223" s="7">
        <v>46.16</v>
      </c>
      <c r="H223" s="9" t="s">
        <v>13</v>
      </c>
    </row>
    <row r="224" spans="1:8" s="62" customFormat="1" ht="13.5" customHeight="1">
      <c r="A224" s="4">
        <v>43868</v>
      </c>
      <c r="B224" s="10">
        <v>12503694</v>
      </c>
      <c r="C224" s="14" t="s">
        <v>152</v>
      </c>
      <c r="D224" s="21" t="s">
        <v>27</v>
      </c>
      <c r="E224" s="7">
        <v>21.23</v>
      </c>
      <c r="F224" s="7">
        <v>4.46</v>
      </c>
      <c r="G224" s="7">
        <f>E224+F224</f>
        <v>25.69</v>
      </c>
      <c r="H224" s="54" t="s">
        <v>8</v>
      </c>
    </row>
    <row r="225" spans="1:8" s="49" customFormat="1" ht="20.149999999999999" customHeight="1">
      <c r="A225" s="44">
        <v>43868</v>
      </c>
      <c r="B225" s="34">
        <v>203172798</v>
      </c>
      <c r="C225" s="30" t="s">
        <v>472</v>
      </c>
      <c r="D225" s="50" t="s">
        <v>615</v>
      </c>
      <c r="E225" s="22">
        <v>13.5</v>
      </c>
      <c r="F225" s="22">
        <f>77.28+2.84</f>
        <v>80.12</v>
      </c>
      <c r="G225" s="22">
        <f>E225+F225</f>
        <v>93.62</v>
      </c>
      <c r="H225" s="9" t="s">
        <v>95</v>
      </c>
    </row>
    <row r="226" spans="1:8" s="62" customFormat="1" ht="13.5" customHeight="1">
      <c r="A226" s="4">
        <v>43868</v>
      </c>
      <c r="B226" s="10" t="s">
        <v>616</v>
      </c>
      <c r="C226" s="14" t="s">
        <v>472</v>
      </c>
      <c r="D226" s="21" t="s">
        <v>617</v>
      </c>
      <c r="E226" s="7">
        <v>-13.5</v>
      </c>
      <c r="F226" s="7">
        <v>-80.12</v>
      </c>
      <c r="G226" s="7">
        <f>E226+F226</f>
        <v>-93.62</v>
      </c>
      <c r="H226" s="9" t="s">
        <v>95</v>
      </c>
    </row>
    <row r="227" spans="1:8" s="62" customFormat="1" ht="13.5" customHeight="1">
      <c r="A227" s="4">
        <v>43868</v>
      </c>
      <c r="B227" s="5">
        <v>6918</v>
      </c>
      <c r="C227" s="12" t="s">
        <v>243</v>
      </c>
      <c r="D227" s="11" t="s">
        <v>244</v>
      </c>
      <c r="E227" s="7">
        <v>4639</v>
      </c>
      <c r="F227" s="7">
        <v>0</v>
      </c>
      <c r="G227" s="7">
        <v>4639</v>
      </c>
      <c r="H227" s="54" t="s">
        <v>41</v>
      </c>
    </row>
    <row r="228" spans="1:8" s="50" customFormat="1" ht="20.149999999999999" customHeight="1">
      <c r="A228" s="23">
        <v>43871</v>
      </c>
      <c r="B228" s="18" t="s">
        <v>37</v>
      </c>
      <c r="C228" s="14" t="s">
        <v>29</v>
      </c>
      <c r="D228" s="17" t="s">
        <v>38</v>
      </c>
      <c r="E228" s="25">
        <v>-19.489999999999998</v>
      </c>
      <c r="F228" s="25">
        <v>-4.09</v>
      </c>
      <c r="G228" s="25">
        <v>-23.58</v>
      </c>
      <c r="H228" s="9" t="s">
        <v>8</v>
      </c>
    </row>
    <row r="229" spans="1:8" s="50" customFormat="1" ht="20.149999999999999" customHeight="1">
      <c r="A229" s="23">
        <v>43871</v>
      </c>
      <c r="B229" s="32">
        <v>19911</v>
      </c>
      <c r="C229" s="26" t="s">
        <v>238</v>
      </c>
      <c r="D229" s="17" t="s">
        <v>27</v>
      </c>
      <c r="E229" s="7">
        <v>846.36</v>
      </c>
      <c r="F229" s="7">
        <v>177.74</v>
      </c>
      <c r="G229" s="7">
        <v>1024.0999999999999</v>
      </c>
      <c r="H229" s="9" t="s">
        <v>8</v>
      </c>
    </row>
    <row r="230" spans="1:8" s="50" customFormat="1" ht="20.149999999999999" customHeight="1">
      <c r="A230" s="23">
        <v>43871</v>
      </c>
      <c r="B230" s="18" t="s">
        <v>338</v>
      </c>
      <c r="C230" s="15" t="s">
        <v>107</v>
      </c>
      <c r="D230" s="17" t="s">
        <v>7</v>
      </c>
      <c r="E230" s="7">
        <v>38.94</v>
      </c>
      <c r="F230" s="7">
        <v>8.18</v>
      </c>
      <c r="G230" s="7">
        <v>47.12</v>
      </c>
      <c r="H230" s="9" t="s">
        <v>8</v>
      </c>
    </row>
    <row r="231" spans="1:8" s="61" customFormat="1" ht="14.9" customHeight="1">
      <c r="A231" s="23">
        <v>43871</v>
      </c>
      <c r="B231" s="18" t="s">
        <v>344</v>
      </c>
      <c r="C231" s="15" t="s">
        <v>343</v>
      </c>
      <c r="D231" s="17" t="s">
        <v>27</v>
      </c>
      <c r="E231" s="7">
        <v>80.17</v>
      </c>
      <c r="F231" s="7">
        <v>16.84</v>
      </c>
      <c r="G231" s="7">
        <f t="shared" ref="G231:G237" si="0">E231+F231</f>
        <v>97.01</v>
      </c>
      <c r="H231" s="9" t="s">
        <v>8</v>
      </c>
    </row>
    <row r="232" spans="1:8" s="62" customFormat="1" ht="14.25" customHeight="1">
      <c r="A232" s="23">
        <v>43871</v>
      </c>
      <c r="B232" s="5" t="s">
        <v>356</v>
      </c>
      <c r="C232" s="12" t="s">
        <v>264</v>
      </c>
      <c r="D232" s="11" t="s">
        <v>357</v>
      </c>
      <c r="E232" s="7">
        <v>7.74</v>
      </c>
      <c r="F232" s="7">
        <v>1.63</v>
      </c>
      <c r="G232" s="7">
        <f t="shared" si="0"/>
        <v>9.370000000000001</v>
      </c>
      <c r="H232" s="9" t="s">
        <v>8</v>
      </c>
    </row>
    <row r="233" spans="1:8" s="21" customFormat="1" ht="20.149999999999999" customHeight="1">
      <c r="A233" s="4">
        <v>43871</v>
      </c>
      <c r="B233" s="5" t="s">
        <v>358</v>
      </c>
      <c r="C233" s="12" t="s">
        <v>264</v>
      </c>
      <c r="D233" s="11" t="s">
        <v>359</v>
      </c>
      <c r="E233" s="7">
        <v>-7.74</v>
      </c>
      <c r="F233" s="7">
        <v>-1.63</v>
      </c>
      <c r="G233" s="7">
        <f t="shared" si="0"/>
        <v>-9.370000000000001</v>
      </c>
      <c r="H233" s="9" t="s">
        <v>8</v>
      </c>
    </row>
    <row r="234" spans="1:8" s="62" customFormat="1" ht="14.9" customHeight="1">
      <c r="A234" s="4">
        <v>43871</v>
      </c>
      <c r="B234" s="5" t="s">
        <v>366</v>
      </c>
      <c r="C234" s="12" t="s">
        <v>365</v>
      </c>
      <c r="D234" s="11" t="s">
        <v>27</v>
      </c>
      <c r="E234" s="7">
        <v>307.98</v>
      </c>
      <c r="F234" s="7">
        <v>64.680000000000007</v>
      </c>
      <c r="G234" s="7">
        <f t="shared" si="0"/>
        <v>372.66</v>
      </c>
      <c r="H234" s="54" t="s">
        <v>8</v>
      </c>
    </row>
    <row r="235" spans="1:8" s="62" customFormat="1" ht="14.9" customHeight="1">
      <c r="A235" s="4">
        <v>43871</v>
      </c>
      <c r="B235" s="5" t="s">
        <v>378</v>
      </c>
      <c r="C235" s="14" t="s">
        <v>29</v>
      </c>
      <c r="D235" s="11" t="s">
        <v>27</v>
      </c>
      <c r="E235" s="7">
        <v>196</v>
      </c>
      <c r="F235" s="7">
        <v>41.16</v>
      </c>
      <c r="G235" s="7">
        <f t="shared" si="0"/>
        <v>237.16</v>
      </c>
      <c r="H235" s="9" t="s">
        <v>8</v>
      </c>
    </row>
    <row r="236" spans="1:8" s="62" customFormat="1" ht="14.9" customHeight="1">
      <c r="A236" s="4">
        <v>43871</v>
      </c>
      <c r="B236" s="5" t="s">
        <v>466</v>
      </c>
      <c r="C236" s="12" t="s">
        <v>52</v>
      </c>
      <c r="D236" s="11" t="s">
        <v>45</v>
      </c>
      <c r="E236" s="7">
        <v>71.73</v>
      </c>
      <c r="F236" s="7">
        <v>15.06</v>
      </c>
      <c r="G236" s="7">
        <f t="shared" si="0"/>
        <v>86.79</v>
      </c>
      <c r="H236" s="54" t="s">
        <v>46</v>
      </c>
    </row>
    <row r="237" spans="1:8" s="21" customFormat="1" ht="20.149999999999999" customHeight="1">
      <c r="A237" s="4">
        <v>43871</v>
      </c>
      <c r="B237" s="5">
        <v>4090734012</v>
      </c>
      <c r="C237" s="12" t="s">
        <v>107</v>
      </c>
      <c r="D237" s="11" t="s">
        <v>27</v>
      </c>
      <c r="E237" s="7">
        <v>420.16</v>
      </c>
      <c r="F237" s="7">
        <v>88.24</v>
      </c>
      <c r="G237" s="7">
        <f t="shared" si="0"/>
        <v>508.40000000000003</v>
      </c>
      <c r="H237" s="54" t="s">
        <v>8</v>
      </c>
    </row>
    <row r="238" spans="1:8" s="61" customFormat="1" ht="14.9" customHeight="1">
      <c r="A238" s="23">
        <v>43871</v>
      </c>
      <c r="B238" s="32" t="s">
        <v>453</v>
      </c>
      <c r="C238" s="26" t="s">
        <v>55</v>
      </c>
      <c r="D238" s="17" t="s">
        <v>2533</v>
      </c>
      <c r="E238" s="25">
        <v>249.68</v>
      </c>
      <c r="F238" s="25">
        <v>0</v>
      </c>
      <c r="G238" s="25">
        <v>249.68</v>
      </c>
      <c r="H238" s="9" t="s">
        <v>13</v>
      </c>
    </row>
    <row r="239" spans="1:8" ht="14.9" customHeight="1">
      <c r="A239" s="4">
        <v>43871</v>
      </c>
      <c r="B239" s="5" t="s">
        <v>808</v>
      </c>
      <c r="C239" s="14" t="s">
        <v>804</v>
      </c>
      <c r="D239" s="11" t="s">
        <v>805</v>
      </c>
      <c r="E239" s="7">
        <v>59.28</v>
      </c>
      <c r="F239" s="7">
        <v>12.44900826446281</v>
      </c>
      <c r="G239" s="7">
        <v>71.73</v>
      </c>
      <c r="H239" s="9" t="s">
        <v>806</v>
      </c>
    </row>
    <row r="240" spans="1:8" s="21" customFormat="1" ht="20.25" customHeight="1">
      <c r="A240" s="4">
        <v>43872</v>
      </c>
      <c r="B240" s="10" t="s">
        <v>43</v>
      </c>
      <c r="C240" s="14" t="s">
        <v>39</v>
      </c>
      <c r="D240" s="21" t="s">
        <v>27</v>
      </c>
      <c r="E240" s="7">
        <v>185.7</v>
      </c>
      <c r="F240" s="7">
        <v>39</v>
      </c>
      <c r="G240" s="25">
        <v>224.7</v>
      </c>
      <c r="H240" s="54" t="s">
        <v>8</v>
      </c>
    </row>
    <row r="241" spans="1:8" s="21" customFormat="1" ht="21" customHeight="1">
      <c r="A241" s="4">
        <v>43872</v>
      </c>
      <c r="B241" s="5">
        <v>4202818612</v>
      </c>
      <c r="C241" s="9" t="s">
        <v>346</v>
      </c>
      <c r="D241" s="17" t="s">
        <v>2533</v>
      </c>
      <c r="E241" s="7">
        <v>8</v>
      </c>
      <c r="F241" s="7">
        <v>0.48</v>
      </c>
      <c r="G241" s="25">
        <v>8.48</v>
      </c>
      <c r="H241" s="9" t="s">
        <v>13</v>
      </c>
    </row>
    <row r="242" spans="1:8" s="50" customFormat="1" ht="20.149999999999999" customHeight="1">
      <c r="A242" s="23">
        <v>43872</v>
      </c>
      <c r="B242" s="32" t="s">
        <v>42</v>
      </c>
      <c r="C242" s="14" t="s">
        <v>39</v>
      </c>
      <c r="D242" s="50" t="s">
        <v>40</v>
      </c>
      <c r="E242" s="25">
        <v>1162.51</v>
      </c>
      <c r="F242" s="25">
        <v>244.13</v>
      </c>
      <c r="G242" s="25">
        <v>1406.64</v>
      </c>
      <c r="H242" s="54" t="s">
        <v>41</v>
      </c>
    </row>
    <row r="243" spans="1:8" s="62" customFormat="1" ht="15" customHeight="1">
      <c r="A243" s="4">
        <v>43873</v>
      </c>
      <c r="B243" s="10" t="s">
        <v>578</v>
      </c>
      <c r="C243" s="12" t="s">
        <v>75</v>
      </c>
      <c r="D243" s="11" t="s">
        <v>7</v>
      </c>
      <c r="E243" s="7">
        <v>76.52</v>
      </c>
      <c r="F243" s="7">
        <v>16.07</v>
      </c>
      <c r="G243" s="25">
        <v>92.59</v>
      </c>
      <c r="H243" s="9" t="s">
        <v>8</v>
      </c>
    </row>
    <row r="244" spans="1:8" s="50" customFormat="1" ht="20.149999999999999" customHeight="1">
      <c r="A244" s="23">
        <v>43873</v>
      </c>
      <c r="B244" s="18" t="s">
        <v>185</v>
      </c>
      <c r="C244" s="26" t="s">
        <v>178</v>
      </c>
      <c r="D244" s="15" t="s">
        <v>181</v>
      </c>
      <c r="E244" s="25">
        <v>52</v>
      </c>
      <c r="F244" s="25">
        <v>10.92</v>
      </c>
      <c r="G244" s="25">
        <v>62.92</v>
      </c>
      <c r="H244" s="9" t="s">
        <v>179</v>
      </c>
    </row>
    <row r="245" spans="1:8" s="61" customFormat="1" ht="14.9" customHeight="1">
      <c r="A245" s="23">
        <v>43873</v>
      </c>
      <c r="B245" s="18" t="s">
        <v>186</v>
      </c>
      <c r="C245" s="26" t="s">
        <v>178</v>
      </c>
      <c r="D245" s="15" t="s">
        <v>183</v>
      </c>
      <c r="E245" s="25">
        <v>0.75</v>
      </c>
      <c r="F245" s="25">
        <v>0.16</v>
      </c>
      <c r="G245" s="25">
        <v>0.91</v>
      </c>
      <c r="H245" s="9" t="s">
        <v>179</v>
      </c>
    </row>
    <row r="246" spans="1:8" s="21" customFormat="1" ht="20.149999999999999" customHeight="1">
      <c r="A246" s="4">
        <v>43873</v>
      </c>
      <c r="B246" s="5" t="s">
        <v>187</v>
      </c>
      <c r="C246" s="14" t="s">
        <v>178</v>
      </c>
      <c r="D246" s="12" t="s">
        <v>183</v>
      </c>
      <c r="E246" s="7">
        <v>1.0900000000000001</v>
      </c>
      <c r="F246" s="7">
        <v>0.23</v>
      </c>
      <c r="G246" s="25">
        <v>1.32</v>
      </c>
      <c r="H246" s="9" t="s">
        <v>179</v>
      </c>
    </row>
    <row r="247" spans="1:8" s="61" customFormat="1" ht="15" customHeight="1">
      <c r="A247" s="23">
        <v>43873</v>
      </c>
      <c r="B247" s="32" t="s">
        <v>590</v>
      </c>
      <c r="C247" s="26" t="s">
        <v>588</v>
      </c>
      <c r="D247" s="17" t="s">
        <v>589</v>
      </c>
      <c r="E247" s="25">
        <v>3017.5</v>
      </c>
      <c r="F247" s="25">
        <v>633.66999999999996</v>
      </c>
      <c r="G247" s="25">
        <f>E247+F247</f>
        <v>3651.17</v>
      </c>
      <c r="H247" s="54" t="s">
        <v>134</v>
      </c>
    </row>
    <row r="248" spans="1:8" s="61" customFormat="1" ht="19.5" customHeight="1">
      <c r="A248" s="23">
        <v>43873</v>
      </c>
      <c r="B248" s="32" t="s">
        <v>592</v>
      </c>
      <c r="C248" s="26" t="s">
        <v>588</v>
      </c>
      <c r="D248" s="17" t="s">
        <v>591</v>
      </c>
      <c r="E248" s="25">
        <v>4526.25</v>
      </c>
      <c r="F248" s="25">
        <v>950.51</v>
      </c>
      <c r="G248" s="25">
        <f>E248+F248</f>
        <v>5476.76</v>
      </c>
      <c r="H248" s="54" t="s">
        <v>134</v>
      </c>
    </row>
    <row r="249" spans="1:8" s="49" customFormat="1" ht="20.149999999999999" customHeight="1">
      <c r="A249" s="44">
        <v>43874</v>
      </c>
      <c r="B249" s="27" t="s">
        <v>112</v>
      </c>
      <c r="C249" s="29" t="s">
        <v>107</v>
      </c>
      <c r="D249" s="24" t="s">
        <v>7</v>
      </c>
      <c r="E249" s="22">
        <v>65.7</v>
      </c>
      <c r="F249" s="22">
        <v>13.8</v>
      </c>
      <c r="G249" s="22">
        <v>79.59</v>
      </c>
      <c r="H249" s="9" t="s">
        <v>8</v>
      </c>
    </row>
    <row r="250" spans="1:8" s="64" customFormat="1" ht="15" customHeight="1">
      <c r="A250" s="44">
        <v>43874</v>
      </c>
      <c r="B250" s="27" t="s">
        <v>114</v>
      </c>
      <c r="C250" s="29" t="s">
        <v>113</v>
      </c>
      <c r="D250" s="24" t="s">
        <v>27</v>
      </c>
      <c r="E250" s="22">
        <v>1560</v>
      </c>
      <c r="F250" s="22">
        <v>327.60000000000002</v>
      </c>
      <c r="G250" s="22">
        <v>1887.6</v>
      </c>
      <c r="H250" s="54" t="s">
        <v>8</v>
      </c>
    </row>
    <row r="251" spans="1:8" s="50" customFormat="1" ht="20.149999999999999" customHeight="1">
      <c r="A251" s="23">
        <v>43874</v>
      </c>
      <c r="B251" s="18" t="s">
        <v>341</v>
      </c>
      <c r="C251" s="12" t="s">
        <v>339</v>
      </c>
      <c r="D251" s="17" t="s">
        <v>340</v>
      </c>
      <c r="E251" s="25">
        <v>103.72</v>
      </c>
      <c r="F251" s="25">
        <v>21.78</v>
      </c>
      <c r="G251" s="25">
        <v>125.5</v>
      </c>
      <c r="H251" s="9" t="s">
        <v>8</v>
      </c>
    </row>
    <row r="252" spans="1:8" s="61" customFormat="1" ht="14.9" customHeight="1">
      <c r="A252" s="23">
        <v>43874</v>
      </c>
      <c r="B252" s="18" t="s">
        <v>379</v>
      </c>
      <c r="C252" s="14" t="s">
        <v>29</v>
      </c>
      <c r="D252" s="17" t="s">
        <v>27</v>
      </c>
      <c r="E252" s="25">
        <v>17.5</v>
      </c>
      <c r="F252" s="25">
        <v>3.68</v>
      </c>
      <c r="G252" s="25">
        <f>E252+F252</f>
        <v>21.18</v>
      </c>
      <c r="H252" s="9" t="s">
        <v>8</v>
      </c>
    </row>
    <row r="253" spans="1:8" s="50" customFormat="1" ht="20.149999999999999" customHeight="1">
      <c r="A253" s="23">
        <v>43874</v>
      </c>
      <c r="B253" s="18">
        <v>200060</v>
      </c>
      <c r="C253" s="15" t="s">
        <v>77</v>
      </c>
      <c r="D253" s="17" t="s">
        <v>544</v>
      </c>
      <c r="E253" s="25">
        <v>1799</v>
      </c>
      <c r="F253" s="25">
        <v>377.79</v>
      </c>
      <c r="G253" s="25">
        <f>E253+F253</f>
        <v>2176.79</v>
      </c>
      <c r="H253" s="54" t="s">
        <v>79</v>
      </c>
    </row>
    <row r="254" spans="1:8" s="49" customFormat="1" ht="20.149999999999999" customHeight="1">
      <c r="A254" s="44">
        <v>43874</v>
      </c>
      <c r="B254" s="27">
        <v>61889517</v>
      </c>
      <c r="C254" s="15" t="s">
        <v>264</v>
      </c>
      <c r="D254" s="24" t="s">
        <v>27</v>
      </c>
      <c r="E254" s="22">
        <v>127.94</v>
      </c>
      <c r="F254" s="22">
        <v>26.87</v>
      </c>
      <c r="G254" s="22">
        <f>E254+F254</f>
        <v>154.81</v>
      </c>
      <c r="H254" s="9" t="s">
        <v>8</v>
      </c>
    </row>
    <row r="255" spans="1:8" s="61" customFormat="1" ht="14.9" customHeight="1">
      <c r="A255" s="23">
        <v>43874</v>
      </c>
      <c r="B255" s="32">
        <v>2075000348</v>
      </c>
      <c r="C255" s="26" t="s">
        <v>613</v>
      </c>
      <c r="D255" s="17" t="s">
        <v>614</v>
      </c>
      <c r="E255" s="25">
        <v>150</v>
      </c>
      <c r="F255" s="25">
        <v>31.5</v>
      </c>
      <c r="G255" s="25">
        <f>E255+F255</f>
        <v>181.5</v>
      </c>
      <c r="H255" s="9" t="s">
        <v>369</v>
      </c>
    </row>
    <row r="256" spans="1:8" s="50" customFormat="1" ht="20.149999999999999" customHeight="1">
      <c r="A256" s="23">
        <v>43874</v>
      </c>
      <c r="B256" s="18" t="s">
        <v>1185</v>
      </c>
      <c r="C256" s="9" t="s">
        <v>568</v>
      </c>
      <c r="D256" s="11" t="s">
        <v>1184</v>
      </c>
      <c r="E256" s="25">
        <v>30</v>
      </c>
      <c r="F256" s="25">
        <v>0</v>
      </c>
      <c r="G256" s="25">
        <v>30</v>
      </c>
      <c r="H256" s="9" t="s">
        <v>241</v>
      </c>
    </row>
    <row r="257" spans="1:8" s="62" customFormat="1" ht="12.75" customHeight="1">
      <c r="A257" s="4">
        <v>43875</v>
      </c>
      <c r="B257" s="5" t="s">
        <v>15</v>
      </c>
      <c r="C257" s="36" t="s">
        <v>14</v>
      </c>
      <c r="D257" s="13" t="s">
        <v>7</v>
      </c>
      <c r="E257" s="7">
        <v>192.8</v>
      </c>
      <c r="F257" s="7">
        <v>40.49</v>
      </c>
      <c r="G257" s="7">
        <v>233.29</v>
      </c>
      <c r="H257" s="67" t="s">
        <v>8</v>
      </c>
    </row>
    <row r="258" spans="1:8" s="50" customFormat="1" ht="20.149999999999999" customHeight="1">
      <c r="A258" s="23">
        <v>43875</v>
      </c>
      <c r="B258" s="32" t="s">
        <v>88</v>
      </c>
      <c r="C258" s="9" t="s">
        <v>89</v>
      </c>
      <c r="D258" s="11" t="s">
        <v>90</v>
      </c>
      <c r="E258" s="57">
        <v>200</v>
      </c>
      <c r="F258" s="25">
        <v>0</v>
      </c>
      <c r="G258" s="25">
        <v>200</v>
      </c>
      <c r="H258" s="9" t="s">
        <v>13</v>
      </c>
    </row>
    <row r="259" spans="1:8" s="62" customFormat="1" ht="14.25" customHeight="1">
      <c r="A259" s="4">
        <v>43875</v>
      </c>
      <c r="B259" s="5">
        <v>200974</v>
      </c>
      <c r="C259" s="14" t="s">
        <v>458</v>
      </c>
      <c r="D259" s="11" t="s">
        <v>7</v>
      </c>
      <c r="E259" s="7">
        <v>3423.9</v>
      </c>
      <c r="F259" s="7">
        <v>719.02</v>
      </c>
      <c r="G259" s="7">
        <f>E259+F259</f>
        <v>4142.92</v>
      </c>
      <c r="H259" s="9" t="s">
        <v>8</v>
      </c>
    </row>
    <row r="260" spans="1:8" s="62" customFormat="1" ht="14.25" customHeight="1">
      <c r="A260" s="4">
        <v>43875</v>
      </c>
      <c r="B260" s="5" t="s">
        <v>576</v>
      </c>
      <c r="C260" s="12" t="s">
        <v>343</v>
      </c>
      <c r="D260" s="11" t="s">
        <v>27</v>
      </c>
      <c r="E260" s="7">
        <v>388.21</v>
      </c>
      <c r="F260" s="7">
        <v>81.52</v>
      </c>
      <c r="G260" s="7">
        <v>469.73</v>
      </c>
      <c r="H260" s="9" t="s">
        <v>8</v>
      </c>
    </row>
    <row r="261" spans="1:8" s="21" customFormat="1" ht="20.149999999999999" customHeight="1">
      <c r="A261" s="4">
        <v>43876</v>
      </c>
      <c r="B261" s="5" t="s">
        <v>333</v>
      </c>
      <c r="C261" s="36" t="s">
        <v>332</v>
      </c>
      <c r="D261" s="13" t="s">
        <v>27</v>
      </c>
      <c r="E261" s="7">
        <v>61.48</v>
      </c>
      <c r="F261" s="7">
        <v>12.91</v>
      </c>
      <c r="G261" s="7">
        <v>74.39</v>
      </c>
      <c r="H261" s="67" t="s">
        <v>8</v>
      </c>
    </row>
    <row r="262" spans="1:8" s="61" customFormat="1" ht="13.5" customHeight="1">
      <c r="A262" s="23">
        <v>43876</v>
      </c>
      <c r="B262" s="18" t="s">
        <v>465</v>
      </c>
      <c r="C262" s="12" t="s">
        <v>93</v>
      </c>
      <c r="D262" s="11" t="s">
        <v>464</v>
      </c>
      <c r="E262" s="25">
        <v>37.92</v>
      </c>
      <c r="F262" s="25">
        <v>7.96</v>
      </c>
      <c r="G262" s="25">
        <v>45.88</v>
      </c>
      <c r="H262" s="9" t="s">
        <v>95</v>
      </c>
    </row>
    <row r="263" spans="1:8" s="21" customFormat="1" ht="20.149999999999999" customHeight="1">
      <c r="A263" s="4">
        <v>43876</v>
      </c>
      <c r="B263" s="5" t="s">
        <v>548</v>
      </c>
      <c r="C263" s="12" t="s">
        <v>44</v>
      </c>
      <c r="D263" s="11" t="s">
        <v>549</v>
      </c>
      <c r="E263" s="7">
        <v>364.77</v>
      </c>
      <c r="F263" s="7">
        <v>76.599999999999994</v>
      </c>
      <c r="G263" s="7">
        <f>E263+F263</f>
        <v>441.37</v>
      </c>
      <c r="H263" s="54" t="s">
        <v>46</v>
      </c>
    </row>
    <row r="264" spans="1:8" s="61" customFormat="1" ht="13.5" customHeight="1">
      <c r="A264" s="23">
        <v>43876</v>
      </c>
      <c r="B264" s="18" t="s">
        <v>572</v>
      </c>
      <c r="C264" s="12" t="s">
        <v>93</v>
      </c>
      <c r="D264" s="11" t="s">
        <v>571</v>
      </c>
      <c r="E264" s="25">
        <v>14.54</v>
      </c>
      <c r="F264" s="25">
        <v>3.05</v>
      </c>
      <c r="G264" s="25">
        <v>17.59</v>
      </c>
      <c r="H264" s="9" t="s">
        <v>95</v>
      </c>
    </row>
    <row r="265" spans="1:8" s="61" customFormat="1" ht="14.9" customHeight="1">
      <c r="A265" s="23">
        <v>43877</v>
      </c>
      <c r="B265" s="32">
        <v>7061779494</v>
      </c>
      <c r="C265" s="14" t="s">
        <v>347</v>
      </c>
      <c r="D265" s="11" t="s">
        <v>7</v>
      </c>
      <c r="E265" s="25">
        <v>374.8</v>
      </c>
      <c r="F265" s="25">
        <v>78.709999999999994</v>
      </c>
      <c r="G265" s="25">
        <v>453.51</v>
      </c>
      <c r="H265" s="9" t="s">
        <v>8</v>
      </c>
    </row>
    <row r="266" spans="1:8" s="61" customFormat="1" ht="14.9" customHeight="1">
      <c r="A266" s="23">
        <v>43878</v>
      </c>
      <c r="B266" s="18" t="s">
        <v>342</v>
      </c>
      <c r="C266" s="14" t="s">
        <v>26</v>
      </c>
      <c r="D266" s="11" t="s">
        <v>27</v>
      </c>
      <c r="E266" s="25">
        <v>211.66</v>
      </c>
      <c r="F266" s="25">
        <v>44.45</v>
      </c>
      <c r="G266" s="25">
        <f>E266+F266</f>
        <v>256.11</v>
      </c>
      <c r="H266" s="9" t="s">
        <v>8</v>
      </c>
    </row>
    <row r="267" spans="1:8" s="50" customFormat="1" ht="21.65" customHeight="1">
      <c r="A267" s="23">
        <v>43878</v>
      </c>
      <c r="B267" s="18">
        <v>61892882</v>
      </c>
      <c r="C267" s="12" t="s">
        <v>264</v>
      </c>
      <c r="D267" s="17" t="s">
        <v>27</v>
      </c>
      <c r="E267" s="25">
        <v>96.54</v>
      </c>
      <c r="F267" s="25">
        <v>20.27</v>
      </c>
      <c r="G267" s="25">
        <f>E267+F267</f>
        <v>116.81</v>
      </c>
      <c r="H267" s="9" t="s">
        <v>8</v>
      </c>
    </row>
    <row r="268" spans="1:8" s="21" customFormat="1" ht="14.9" customHeight="1">
      <c r="A268" s="4">
        <v>43878</v>
      </c>
      <c r="B268" s="5" t="s">
        <v>552</v>
      </c>
      <c r="C268" s="12" t="s">
        <v>52</v>
      </c>
      <c r="D268" s="11" t="s">
        <v>45</v>
      </c>
      <c r="E268" s="7">
        <v>339.11</v>
      </c>
      <c r="F268" s="7">
        <v>71.209999999999994</v>
      </c>
      <c r="G268" s="7">
        <f>E268+F268</f>
        <v>410.32</v>
      </c>
      <c r="H268" s="54" t="s">
        <v>46</v>
      </c>
    </row>
    <row r="269" spans="1:8" s="50" customFormat="1" ht="20.149999999999999" customHeight="1">
      <c r="A269" s="23">
        <v>43878</v>
      </c>
      <c r="B269" s="18" t="s">
        <v>579</v>
      </c>
      <c r="C269" s="12" t="s">
        <v>52</v>
      </c>
      <c r="D269" s="11" t="s">
        <v>45</v>
      </c>
      <c r="E269" s="25">
        <v>94.95</v>
      </c>
      <c r="F269" s="25">
        <v>19.940000000000001</v>
      </c>
      <c r="G269" s="25">
        <v>114.89</v>
      </c>
      <c r="H269" s="54" t="s">
        <v>46</v>
      </c>
    </row>
    <row r="270" spans="1:8" s="62" customFormat="1" ht="14.9" customHeight="1">
      <c r="A270" s="4">
        <v>43878</v>
      </c>
      <c r="B270" s="5">
        <v>8250051780</v>
      </c>
      <c r="C270" s="14" t="s">
        <v>29</v>
      </c>
      <c r="D270" s="11" t="s">
        <v>27</v>
      </c>
      <c r="E270" s="7">
        <v>195.8</v>
      </c>
      <c r="F270" s="7">
        <v>41.12</v>
      </c>
      <c r="G270" s="7">
        <f>E270+F270</f>
        <v>236.92000000000002</v>
      </c>
      <c r="H270" s="9" t="s">
        <v>8</v>
      </c>
    </row>
    <row r="271" spans="1:8" s="21" customFormat="1" ht="20.149999999999999" customHeight="1">
      <c r="A271" s="4">
        <v>43878</v>
      </c>
      <c r="B271" s="5" t="s">
        <v>586</v>
      </c>
      <c r="C271" s="12" t="s">
        <v>52</v>
      </c>
      <c r="D271" s="11" t="s">
        <v>45</v>
      </c>
      <c r="E271" s="25">
        <v>172.64</v>
      </c>
      <c r="F271" s="25">
        <v>36.25</v>
      </c>
      <c r="G271" s="25">
        <v>208.89</v>
      </c>
      <c r="H271" s="54" t="s">
        <v>46</v>
      </c>
    </row>
    <row r="272" spans="1:8" s="62" customFormat="1" ht="14.9" customHeight="1">
      <c r="A272" s="4">
        <v>43878</v>
      </c>
      <c r="B272" s="5" t="s">
        <v>329</v>
      </c>
      <c r="C272" s="12" t="s">
        <v>327</v>
      </c>
      <c r="D272" s="11" t="s">
        <v>328</v>
      </c>
      <c r="E272" s="25">
        <v>69.75</v>
      </c>
      <c r="F272" s="25">
        <v>14.65</v>
      </c>
      <c r="G272" s="25">
        <f>E272+F272</f>
        <v>84.4</v>
      </c>
      <c r="H272" s="54" t="s">
        <v>150</v>
      </c>
    </row>
    <row r="273" spans="1:8" s="21" customFormat="1" ht="20.149999999999999" customHeight="1">
      <c r="A273" s="4">
        <v>43878</v>
      </c>
      <c r="B273" s="5" t="s">
        <v>1065</v>
      </c>
      <c r="C273" s="29" t="s">
        <v>1064</v>
      </c>
      <c r="D273" s="12" t="s">
        <v>1066</v>
      </c>
      <c r="E273" s="25">
        <v>2667.5</v>
      </c>
      <c r="F273" s="25">
        <v>168.05</v>
      </c>
      <c r="G273" s="25">
        <f>E273+F273</f>
        <v>2835.55</v>
      </c>
      <c r="H273" s="54" t="s">
        <v>685</v>
      </c>
    </row>
    <row r="274" spans="1:8" s="62" customFormat="1" ht="14.9" customHeight="1">
      <c r="A274" s="4">
        <v>43879</v>
      </c>
      <c r="B274" s="5">
        <v>212643136</v>
      </c>
      <c r="C274" s="12" t="s">
        <v>472</v>
      </c>
      <c r="D274" s="11" t="s">
        <v>547</v>
      </c>
      <c r="E274" s="25">
        <v>94.77</v>
      </c>
      <c r="F274" s="25">
        <v>19.899999999999999</v>
      </c>
      <c r="G274" s="25">
        <v>114.67</v>
      </c>
      <c r="H274" s="9" t="s">
        <v>95</v>
      </c>
    </row>
    <row r="275" spans="1:8" s="62" customFormat="1" ht="14.9" customHeight="1">
      <c r="A275" s="4">
        <v>43879</v>
      </c>
      <c r="B275" s="5">
        <v>300079</v>
      </c>
      <c r="C275" s="12" t="s">
        <v>595</v>
      </c>
      <c r="D275" s="11" t="s">
        <v>27</v>
      </c>
      <c r="E275" s="25">
        <v>644.20000000000005</v>
      </c>
      <c r="F275" s="25">
        <v>0</v>
      </c>
      <c r="G275" s="25">
        <v>644.20000000000005</v>
      </c>
      <c r="H275" s="54" t="s">
        <v>8</v>
      </c>
    </row>
    <row r="276" spans="1:8" s="62" customFormat="1" ht="14.9" customHeight="1">
      <c r="A276" s="4">
        <v>43879</v>
      </c>
      <c r="B276" s="10" t="s">
        <v>714</v>
      </c>
      <c r="C276" s="14" t="s">
        <v>711</v>
      </c>
      <c r="D276" s="11" t="s">
        <v>715</v>
      </c>
      <c r="E276" s="25">
        <v>462.3</v>
      </c>
      <c r="F276" s="25">
        <v>46.23</v>
      </c>
      <c r="G276" s="25">
        <v>508.53</v>
      </c>
      <c r="H276" s="54" t="s">
        <v>350</v>
      </c>
    </row>
    <row r="277" spans="1:8" s="62" customFormat="1" ht="14.9" customHeight="1">
      <c r="A277" s="4">
        <v>43879</v>
      </c>
      <c r="B277" s="10" t="s">
        <v>716</v>
      </c>
      <c r="C277" s="14" t="s">
        <v>711</v>
      </c>
      <c r="D277" s="11" t="s">
        <v>717</v>
      </c>
      <c r="E277" s="25">
        <v>-22.4</v>
      </c>
      <c r="F277" s="25">
        <v>-3.23</v>
      </c>
      <c r="G277" s="25">
        <v>-25.63</v>
      </c>
      <c r="H277" s="54" t="s">
        <v>350</v>
      </c>
    </row>
    <row r="278" spans="1:8" s="62" customFormat="1" ht="14.9" customHeight="1">
      <c r="A278" s="4">
        <v>43879</v>
      </c>
      <c r="B278" s="3" t="s">
        <v>309</v>
      </c>
      <c r="C278" s="12" t="s">
        <v>308</v>
      </c>
      <c r="D278" s="11" t="s">
        <v>310</v>
      </c>
      <c r="E278" s="25">
        <v>1680</v>
      </c>
      <c r="F278" s="25">
        <v>352.8</v>
      </c>
      <c r="G278" s="25">
        <v>2032.8</v>
      </c>
      <c r="H278" s="54" t="s">
        <v>150</v>
      </c>
    </row>
    <row r="279" spans="1:8" s="62" customFormat="1" ht="14.9" customHeight="1">
      <c r="A279" s="4">
        <v>43879</v>
      </c>
      <c r="B279" s="5" t="s">
        <v>2294</v>
      </c>
      <c r="C279" s="12" t="s">
        <v>362</v>
      </c>
      <c r="D279" s="12" t="s">
        <v>2295</v>
      </c>
      <c r="E279" s="25">
        <v>2310</v>
      </c>
      <c r="F279" s="25">
        <v>485.1</v>
      </c>
      <c r="G279" s="25">
        <v>2795.1</v>
      </c>
      <c r="H279" s="54" t="s">
        <v>41</v>
      </c>
    </row>
    <row r="280" spans="1:8" ht="14.9" customHeight="1">
      <c r="A280" s="4">
        <v>43880</v>
      </c>
      <c r="B280" s="10">
        <v>2.02E+16</v>
      </c>
      <c r="C280" s="9" t="s">
        <v>105</v>
      </c>
      <c r="D280" s="11" t="s">
        <v>106</v>
      </c>
      <c r="E280" s="25">
        <v>208</v>
      </c>
      <c r="F280" s="25">
        <v>0</v>
      </c>
      <c r="G280" s="25">
        <v>208</v>
      </c>
      <c r="H280" s="9" t="s">
        <v>13</v>
      </c>
    </row>
    <row r="281" spans="1:8" s="62" customFormat="1" ht="14.9" customHeight="1">
      <c r="A281" s="4">
        <v>43880</v>
      </c>
      <c r="B281" s="5" t="s">
        <v>154</v>
      </c>
      <c r="C281" s="12" t="s">
        <v>153</v>
      </c>
      <c r="D281" s="11" t="s">
        <v>27</v>
      </c>
      <c r="E281" s="25">
        <v>132</v>
      </c>
      <c r="F281" s="25">
        <v>27.72</v>
      </c>
      <c r="G281" s="25">
        <v>159.72</v>
      </c>
      <c r="H281" s="9" t="s">
        <v>8</v>
      </c>
    </row>
    <row r="282" spans="1:8" ht="14.9" customHeight="1">
      <c r="A282" s="4">
        <v>43880</v>
      </c>
      <c r="B282" s="5" t="s">
        <v>584</v>
      </c>
      <c r="C282" s="12" t="s">
        <v>264</v>
      </c>
      <c r="D282" s="11" t="s">
        <v>27</v>
      </c>
      <c r="E282" s="25">
        <v>19</v>
      </c>
      <c r="F282" s="25">
        <v>3.99</v>
      </c>
      <c r="G282" s="25">
        <f>E282+F282</f>
        <v>22.990000000000002</v>
      </c>
      <c r="H282" s="9" t="s">
        <v>8</v>
      </c>
    </row>
    <row r="283" spans="1:8" s="62" customFormat="1" ht="14.9" customHeight="1">
      <c r="A283" s="4">
        <v>43880</v>
      </c>
      <c r="B283" s="5" t="s">
        <v>594</v>
      </c>
      <c r="C283" s="12" t="s">
        <v>343</v>
      </c>
      <c r="D283" s="11" t="s">
        <v>27</v>
      </c>
      <c r="E283" s="25">
        <v>352.06</v>
      </c>
      <c r="F283" s="25">
        <v>73.930000000000007</v>
      </c>
      <c r="G283" s="25">
        <v>425.99</v>
      </c>
      <c r="H283" s="9" t="s">
        <v>8</v>
      </c>
    </row>
    <row r="284" spans="1:8" s="21" customFormat="1" ht="20.149999999999999" customHeight="1">
      <c r="A284" s="4">
        <v>43880</v>
      </c>
      <c r="B284" s="5" t="s">
        <v>953</v>
      </c>
      <c r="C284" s="12" t="s">
        <v>954</v>
      </c>
      <c r="D284" s="11" t="s">
        <v>955</v>
      </c>
      <c r="E284" s="25">
        <v>76</v>
      </c>
      <c r="F284" s="25">
        <v>7.6</v>
      </c>
      <c r="G284" s="25">
        <f>E284+F284</f>
        <v>83.6</v>
      </c>
      <c r="H284" s="9" t="s">
        <v>442</v>
      </c>
    </row>
    <row r="285" spans="1:8" s="62" customFormat="1" ht="12.75" customHeight="1">
      <c r="A285" s="4">
        <v>43880</v>
      </c>
      <c r="B285" s="5" t="s">
        <v>1067</v>
      </c>
      <c r="C285" s="12" t="s">
        <v>1064</v>
      </c>
      <c r="D285" s="12" t="s">
        <v>1068</v>
      </c>
      <c r="E285" s="25">
        <v>-2667.5</v>
      </c>
      <c r="F285" s="25">
        <v>-168.05</v>
      </c>
      <c r="G285" s="25">
        <v>-2835.55</v>
      </c>
      <c r="H285" s="54" t="s">
        <v>685</v>
      </c>
    </row>
    <row r="286" spans="1:8" ht="14.9" customHeight="1">
      <c r="A286" s="4">
        <v>43880</v>
      </c>
      <c r="B286" s="5" t="s">
        <v>1022</v>
      </c>
      <c r="C286" s="14" t="s">
        <v>1020</v>
      </c>
      <c r="D286" s="11" t="s">
        <v>1023</v>
      </c>
      <c r="E286" s="25">
        <v>55.87</v>
      </c>
      <c r="F286" s="25">
        <v>10.59</v>
      </c>
      <c r="G286" s="25">
        <f>E286+F286</f>
        <v>66.459999999999994</v>
      </c>
      <c r="H286" s="54" t="s">
        <v>984</v>
      </c>
    </row>
    <row r="287" spans="1:8" s="62" customFormat="1" ht="14.9" customHeight="1">
      <c r="A287" s="4">
        <v>43880</v>
      </c>
      <c r="B287" s="5" t="s">
        <v>1275</v>
      </c>
      <c r="C287" s="12" t="s">
        <v>148</v>
      </c>
      <c r="D287" s="11" t="s">
        <v>1276</v>
      </c>
      <c r="E287" s="25">
        <v>452</v>
      </c>
      <c r="F287" s="25">
        <v>94.92</v>
      </c>
      <c r="G287" s="25">
        <f>E287+F287</f>
        <v>546.91999999999996</v>
      </c>
      <c r="H287" s="54" t="s">
        <v>150</v>
      </c>
    </row>
    <row r="288" spans="1:8" s="21" customFormat="1" ht="20.149999999999999" customHeight="1">
      <c r="A288" s="4">
        <v>43881</v>
      </c>
      <c r="B288" s="5">
        <v>2003984</v>
      </c>
      <c r="C288" s="12" t="s">
        <v>130</v>
      </c>
      <c r="D288" s="11" t="s">
        <v>27</v>
      </c>
      <c r="E288" s="7">
        <v>2698.76</v>
      </c>
      <c r="F288" s="7">
        <v>566.74</v>
      </c>
      <c r="G288" s="7">
        <v>3265.5</v>
      </c>
      <c r="H288" s="9" t="s">
        <v>8</v>
      </c>
    </row>
    <row r="289" spans="1:8" s="62" customFormat="1" ht="14.9" customHeight="1">
      <c r="A289" s="4">
        <v>43881</v>
      </c>
      <c r="B289" s="10">
        <v>31195</v>
      </c>
      <c r="C289" s="14" t="s">
        <v>278</v>
      </c>
      <c r="D289" s="11" t="s">
        <v>27</v>
      </c>
      <c r="E289" s="7">
        <v>1049.6400000000001</v>
      </c>
      <c r="F289" s="7">
        <v>220.42</v>
      </c>
      <c r="G289" s="25">
        <v>1270.06</v>
      </c>
      <c r="H289" s="9" t="s">
        <v>8</v>
      </c>
    </row>
    <row r="290" spans="1:8" s="62" customFormat="1" ht="16.399999999999999" customHeight="1">
      <c r="A290" s="4">
        <v>43881</v>
      </c>
      <c r="B290" s="5" t="s">
        <v>577</v>
      </c>
      <c r="C290" s="12" t="s">
        <v>343</v>
      </c>
      <c r="D290" s="11" t="s">
        <v>27</v>
      </c>
      <c r="E290" s="7">
        <v>20.81</v>
      </c>
      <c r="F290" s="7">
        <v>4.37</v>
      </c>
      <c r="G290" s="25">
        <v>25.18</v>
      </c>
      <c r="H290" s="9" t="s">
        <v>8</v>
      </c>
    </row>
    <row r="291" spans="1:8" s="62" customFormat="1" ht="14.9" customHeight="1">
      <c r="A291" s="4">
        <v>43882</v>
      </c>
      <c r="B291" s="5">
        <v>308</v>
      </c>
      <c r="C291" s="12" t="s">
        <v>553</v>
      </c>
      <c r="D291" s="11" t="s">
        <v>554</v>
      </c>
      <c r="E291" s="7">
        <v>2902.75</v>
      </c>
      <c r="F291" s="7">
        <v>609.58000000000004</v>
      </c>
      <c r="G291" s="25">
        <v>3512.33</v>
      </c>
      <c r="H291" s="54" t="s">
        <v>79</v>
      </c>
    </row>
    <row r="292" spans="1:8" s="21" customFormat="1" ht="21" customHeight="1">
      <c r="A292" s="4">
        <v>43882</v>
      </c>
      <c r="B292" s="5" t="s">
        <v>593</v>
      </c>
      <c r="C292" s="12" t="s">
        <v>343</v>
      </c>
      <c r="D292" s="11" t="s">
        <v>27</v>
      </c>
      <c r="E292" s="7">
        <v>75.05</v>
      </c>
      <c r="F292" s="7">
        <v>15.76</v>
      </c>
      <c r="G292" s="25">
        <f>E292+F292</f>
        <v>90.81</v>
      </c>
      <c r="H292" s="9" t="s">
        <v>8</v>
      </c>
    </row>
    <row r="293" spans="1:8" ht="14.9" customHeight="1">
      <c r="A293" s="4">
        <v>43882</v>
      </c>
      <c r="B293" s="5">
        <v>309</v>
      </c>
      <c r="C293" s="12" t="s">
        <v>553</v>
      </c>
      <c r="D293" s="11" t="s">
        <v>554</v>
      </c>
      <c r="E293" s="7">
        <v>5191.62</v>
      </c>
      <c r="F293" s="7">
        <v>1090.24</v>
      </c>
      <c r="G293" s="25">
        <v>6281.86</v>
      </c>
      <c r="H293" s="54" t="s">
        <v>79</v>
      </c>
    </row>
    <row r="294" spans="1:8" s="50" customFormat="1" ht="20.149999999999999" customHeight="1">
      <c r="A294" s="23">
        <v>43882</v>
      </c>
      <c r="B294" s="18">
        <v>310</v>
      </c>
      <c r="C294" s="15" t="s">
        <v>553</v>
      </c>
      <c r="D294" s="11" t="s">
        <v>554</v>
      </c>
      <c r="E294" s="25">
        <v>3516.63</v>
      </c>
      <c r="F294" s="25">
        <v>738.49</v>
      </c>
      <c r="G294" s="25">
        <v>4255.12</v>
      </c>
      <c r="H294" s="54" t="s">
        <v>79</v>
      </c>
    </row>
    <row r="295" spans="1:8" s="21" customFormat="1" ht="14.9" customHeight="1">
      <c r="A295" s="4">
        <v>43882</v>
      </c>
      <c r="B295" s="5">
        <v>306</v>
      </c>
      <c r="C295" s="12" t="s">
        <v>553</v>
      </c>
      <c r="D295" s="11" t="s">
        <v>554</v>
      </c>
      <c r="E295" s="7">
        <v>2902.75</v>
      </c>
      <c r="F295" s="7">
        <v>609.58000000000004</v>
      </c>
      <c r="G295" s="7">
        <v>3512.33</v>
      </c>
      <c r="H295" s="54" t="s">
        <v>79</v>
      </c>
    </row>
    <row r="296" spans="1:8" s="21" customFormat="1" ht="20.149999999999999" customHeight="1">
      <c r="A296" s="4">
        <v>43882</v>
      </c>
      <c r="B296" s="10" t="s">
        <v>963</v>
      </c>
      <c r="C296" s="14" t="s">
        <v>962</v>
      </c>
      <c r="D296" s="21" t="s">
        <v>27</v>
      </c>
      <c r="E296" s="7">
        <v>6.83</v>
      </c>
      <c r="F296" s="7">
        <v>0.27</v>
      </c>
      <c r="G296" s="7">
        <f>E296+F296</f>
        <v>7.1</v>
      </c>
      <c r="H296" s="54" t="s">
        <v>8</v>
      </c>
    </row>
    <row r="297" spans="1:8" s="21" customFormat="1" ht="20.149999999999999" customHeight="1">
      <c r="A297" s="4">
        <v>43882</v>
      </c>
      <c r="B297" s="3" t="s">
        <v>1225</v>
      </c>
      <c r="C297" s="12" t="s">
        <v>1215</v>
      </c>
      <c r="D297" s="11" t="s">
        <v>1224</v>
      </c>
      <c r="E297" s="7">
        <v>925</v>
      </c>
      <c r="F297" s="7">
        <v>194.25</v>
      </c>
      <c r="G297" s="7">
        <f>E297+F297</f>
        <v>1119.25</v>
      </c>
      <c r="H297" s="54" t="s">
        <v>685</v>
      </c>
    </row>
    <row r="298" spans="1:8" s="62" customFormat="1" ht="14.25" customHeight="1">
      <c r="A298" s="4">
        <v>43882</v>
      </c>
      <c r="B298" s="5" t="s">
        <v>1078</v>
      </c>
      <c r="C298" s="14" t="s">
        <v>677</v>
      </c>
      <c r="D298" s="11" t="s">
        <v>1079</v>
      </c>
      <c r="E298" s="7">
        <v>1118.75</v>
      </c>
      <c r="F298" s="7">
        <v>234.94</v>
      </c>
      <c r="G298" s="7">
        <v>1353.69</v>
      </c>
      <c r="H298" s="54" t="s">
        <v>966</v>
      </c>
    </row>
    <row r="299" spans="1:8" s="62" customFormat="1" ht="14.25" customHeight="1">
      <c r="A299" s="4">
        <v>43882</v>
      </c>
      <c r="B299" s="5" t="s">
        <v>1848</v>
      </c>
      <c r="C299" s="9" t="s">
        <v>55</v>
      </c>
      <c r="D299" s="17" t="s">
        <v>2531</v>
      </c>
      <c r="E299" s="65">
        <v>251.69</v>
      </c>
      <c r="F299" s="65">
        <v>0.11</v>
      </c>
      <c r="G299" s="65">
        <v>251.8</v>
      </c>
      <c r="H299" s="9" t="s">
        <v>13</v>
      </c>
    </row>
    <row r="300" spans="1:8" s="21" customFormat="1" ht="20.149999999999999" customHeight="1">
      <c r="A300" s="4">
        <v>43882</v>
      </c>
      <c r="B300" s="5" t="s">
        <v>958</v>
      </c>
      <c r="C300" s="9" t="s">
        <v>55</v>
      </c>
      <c r="D300" s="11" t="s">
        <v>2531</v>
      </c>
      <c r="E300" s="65">
        <v>309.52999999999997</v>
      </c>
      <c r="F300" s="65">
        <v>0</v>
      </c>
      <c r="G300" s="65">
        <v>309.52999999999997</v>
      </c>
      <c r="H300" s="62" t="s">
        <v>959</v>
      </c>
    </row>
    <row r="301" spans="1:8" s="21" customFormat="1" ht="23.25" customHeight="1">
      <c r="A301" s="4">
        <v>43882</v>
      </c>
      <c r="B301" s="10" t="s">
        <v>931</v>
      </c>
      <c r="C301" s="14" t="s">
        <v>928</v>
      </c>
      <c r="D301" s="11" t="s">
        <v>932</v>
      </c>
      <c r="E301" s="7">
        <v>631.48</v>
      </c>
      <c r="F301" s="7">
        <v>132.61000000000001</v>
      </c>
      <c r="G301" s="7">
        <v>764.09</v>
      </c>
      <c r="H301" s="54" t="s">
        <v>150</v>
      </c>
    </row>
    <row r="302" spans="1:8" s="21" customFormat="1" ht="20.149999999999999" customHeight="1">
      <c r="A302" s="4">
        <v>43883</v>
      </c>
      <c r="B302" s="5" t="s">
        <v>1239</v>
      </c>
      <c r="C302" s="12" t="s">
        <v>1237</v>
      </c>
      <c r="D302" s="12" t="s">
        <v>1240</v>
      </c>
      <c r="E302" s="7">
        <v>118.9</v>
      </c>
      <c r="F302" s="7">
        <v>21.84</v>
      </c>
      <c r="G302" s="7">
        <v>140.74</v>
      </c>
      <c r="H302" s="54" t="s">
        <v>984</v>
      </c>
    </row>
    <row r="303" spans="1:8" ht="14.9" customHeight="1">
      <c r="A303" s="4">
        <v>43885</v>
      </c>
      <c r="B303" s="10" t="s">
        <v>575</v>
      </c>
      <c r="C303" s="12" t="s">
        <v>573</v>
      </c>
      <c r="D303" s="11" t="s">
        <v>574</v>
      </c>
      <c r="E303" s="7">
        <v>2055.1799999999998</v>
      </c>
      <c r="F303" s="7">
        <v>431.59</v>
      </c>
      <c r="G303" s="7">
        <f>E303+F303</f>
        <v>2486.77</v>
      </c>
      <c r="H303" s="9" t="s">
        <v>41</v>
      </c>
    </row>
    <row r="304" spans="1:8" s="21" customFormat="1" ht="14.9" customHeight="1">
      <c r="A304" s="23">
        <v>43886</v>
      </c>
      <c r="B304" s="32">
        <v>212645801</v>
      </c>
      <c r="C304" s="26" t="s">
        <v>472</v>
      </c>
      <c r="D304" s="50" t="s">
        <v>599</v>
      </c>
      <c r="E304" s="7">
        <v>138.78</v>
      </c>
      <c r="F304" s="7">
        <v>29.14</v>
      </c>
      <c r="G304" s="7">
        <v>167.92</v>
      </c>
      <c r="H304" s="9" t="s">
        <v>95</v>
      </c>
    </row>
    <row r="305" spans="1:8" s="21" customFormat="1" ht="20.149999999999999" customHeight="1">
      <c r="A305" s="23">
        <v>43886</v>
      </c>
      <c r="B305" s="18" t="s">
        <v>956</v>
      </c>
      <c r="C305" s="15" t="s">
        <v>107</v>
      </c>
      <c r="D305" s="17" t="s">
        <v>27</v>
      </c>
      <c r="E305" s="7">
        <v>450.3</v>
      </c>
      <c r="F305" s="7">
        <v>94.56</v>
      </c>
      <c r="G305" s="7">
        <v>544.86</v>
      </c>
      <c r="H305" s="9" t="s">
        <v>8</v>
      </c>
    </row>
    <row r="306" spans="1:8" s="21" customFormat="1" ht="20.149999999999999" customHeight="1">
      <c r="A306" s="23">
        <v>43886</v>
      </c>
      <c r="B306" s="18" t="s">
        <v>1049</v>
      </c>
      <c r="C306" s="15" t="s">
        <v>93</v>
      </c>
      <c r="D306" s="17" t="s">
        <v>1048</v>
      </c>
      <c r="E306" s="7">
        <v>14.54</v>
      </c>
      <c r="F306" s="7">
        <v>3.05</v>
      </c>
      <c r="G306" s="7">
        <v>17.59</v>
      </c>
      <c r="H306" s="9" t="s">
        <v>95</v>
      </c>
    </row>
    <row r="307" spans="1:8" s="62" customFormat="1" ht="13.5" customHeight="1">
      <c r="A307" s="23">
        <v>43886</v>
      </c>
      <c r="B307" s="18" t="s">
        <v>1076</v>
      </c>
      <c r="C307" s="15" t="s">
        <v>343</v>
      </c>
      <c r="D307" s="17" t="s">
        <v>27</v>
      </c>
      <c r="E307" s="7">
        <v>283.25</v>
      </c>
      <c r="F307" s="7">
        <v>59.48</v>
      </c>
      <c r="G307" s="7">
        <f>E307+F307</f>
        <v>342.73</v>
      </c>
      <c r="H307" s="9" t="s">
        <v>8</v>
      </c>
    </row>
    <row r="308" spans="1:8" s="21" customFormat="1" ht="20.149999999999999" customHeight="1">
      <c r="A308" s="4">
        <v>43886</v>
      </c>
      <c r="B308" s="10">
        <v>4090739070</v>
      </c>
      <c r="C308" s="14" t="s">
        <v>107</v>
      </c>
      <c r="D308" s="21" t="s">
        <v>269</v>
      </c>
      <c r="E308" s="7">
        <v>3175</v>
      </c>
      <c r="F308" s="7">
        <v>666.75</v>
      </c>
      <c r="G308" s="7">
        <f>E308+F308</f>
        <v>3841.75</v>
      </c>
      <c r="H308" s="54" t="s">
        <v>41</v>
      </c>
    </row>
    <row r="309" spans="1:8" s="21" customFormat="1" ht="20.149999999999999" customHeight="1">
      <c r="A309" s="4">
        <v>43886</v>
      </c>
      <c r="B309" s="10">
        <v>101332</v>
      </c>
      <c r="C309" s="11" t="s">
        <v>565</v>
      </c>
      <c r="D309" s="11" t="s">
        <v>566</v>
      </c>
      <c r="E309" s="7">
        <v>2340</v>
      </c>
      <c r="F309" s="7">
        <v>0</v>
      </c>
      <c r="G309" s="7">
        <v>2340</v>
      </c>
      <c r="H309" s="54" t="s">
        <v>41</v>
      </c>
    </row>
    <row r="310" spans="1:8" s="62" customFormat="1" ht="15" customHeight="1">
      <c r="A310" s="4">
        <v>43886</v>
      </c>
      <c r="B310" s="5" t="s">
        <v>2296</v>
      </c>
      <c r="C310" s="12" t="s">
        <v>362</v>
      </c>
      <c r="D310" s="12" t="s">
        <v>2297</v>
      </c>
      <c r="E310" s="7">
        <v>3484</v>
      </c>
      <c r="F310" s="7">
        <v>731.64</v>
      </c>
      <c r="G310" s="7">
        <f>E310+F310</f>
        <v>4215.6400000000003</v>
      </c>
      <c r="H310" s="54" t="s">
        <v>41</v>
      </c>
    </row>
    <row r="311" spans="1:8" s="21" customFormat="1" ht="20.149999999999999" customHeight="1">
      <c r="A311" s="4">
        <v>43887</v>
      </c>
      <c r="B311" s="10">
        <v>106001648</v>
      </c>
      <c r="C311" s="14" t="s">
        <v>334</v>
      </c>
      <c r="D311" s="21" t="s">
        <v>336</v>
      </c>
      <c r="E311" s="7">
        <v>-345</v>
      </c>
      <c r="F311" s="7">
        <v>0</v>
      </c>
      <c r="G311" s="7">
        <v>-345</v>
      </c>
      <c r="H311" s="54" t="s">
        <v>8</v>
      </c>
    </row>
    <row r="312" spans="1:8" s="50" customFormat="1" ht="20.149999999999999" customHeight="1">
      <c r="A312" s="23">
        <v>43887</v>
      </c>
      <c r="B312" s="18">
        <v>4090739593</v>
      </c>
      <c r="C312" s="15" t="s">
        <v>107</v>
      </c>
      <c r="D312" s="11" t="s">
        <v>27</v>
      </c>
      <c r="E312" s="25">
        <v>22.7</v>
      </c>
      <c r="F312" s="25">
        <v>4.7699999999999996</v>
      </c>
      <c r="G312" s="25">
        <f>E312+F312</f>
        <v>27.47</v>
      </c>
      <c r="H312" s="9" t="s">
        <v>8</v>
      </c>
    </row>
    <row r="313" spans="1:8" s="50" customFormat="1" ht="20.149999999999999" customHeight="1">
      <c r="A313" s="23">
        <v>43887</v>
      </c>
      <c r="B313" s="18">
        <v>201230</v>
      </c>
      <c r="C313" s="26" t="s">
        <v>458</v>
      </c>
      <c r="D313" s="11" t="s">
        <v>27</v>
      </c>
      <c r="E313" s="25">
        <v>113.49</v>
      </c>
      <c r="F313" s="25">
        <v>23.83</v>
      </c>
      <c r="G313" s="25">
        <f>E313+F313</f>
        <v>137.32</v>
      </c>
      <c r="H313" s="9" t="s">
        <v>8</v>
      </c>
    </row>
    <row r="314" spans="1:8" s="61" customFormat="1" ht="14.9" customHeight="1">
      <c r="A314" s="23">
        <v>43888</v>
      </c>
      <c r="B314" s="32">
        <v>101353331</v>
      </c>
      <c r="C314" s="26" t="s">
        <v>334</v>
      </c>
      <c r="D314" s="21" t="s">
        <v>27</v>
      </c>
      <c r="E314" s="25">
        <v>61.3</v>
      </c>
      <c r="F314" s="25">
        <v>0</v>
      </c>
      <c r="G314" s="25">
        <v>61.3</v>
      </c>
      <c r="H314" s="54" t="s">
        <v>8</v>
      </c>
    </row>
    <row r="315" spans="1:8" s="50" customFormat="1" ht="20.149999999999999" customHeight="1">
      <c r="A315" s="23">
        <v>43888</v>
      </c>
      <c r="B315" s="18" t="s">
        <v>587</v>
      </c>
      <c r="C315" s="26" t="s">
        <v>260</v>
      </c>
      <c r="D315" s="11" t="s">
        <v>27</v>
      </c>
      <c r="E315" s="25">
        <v>316</v>
      </c>
      <c r="F315" s="25">
        <v>66.36</v>
      </c>
      <c r="G315" s="25">
        <f>E315+F315</f>
        <v>382.36</v>
      </c>
      <c r="H315" s="9" t="s">
        <v>8</v>
      </c>
    </row>
    <row r="316" spans="1:8" s="50" customFormat="1" ht="14.9" customHeight="1">
      <c r="A316" s="23">
        <v>43888</v>
      </c>
      <c r="B316" s="18" t="s">
        <v>1082</v>
      </c>
      <c r="C316" s="15" t="s">
        <v>1080</v>
      </c>
      <c r="D316" s="12" t="s">
        <v>1081</v>
      </c>
      <c r="E316" s="25">
        <v>247.27</v>
      </c>
      <c r="F316" s="25">
        <v>24.73</v>
      </c>
      <c r="G316" s="25">
        <f>E316+F316</f>
        <v>272</v>
      </c>
      <c r="H316" s="54" t="s">
        <v>350</v>
      </c>
    </row>
    <row r="317" spans="1:8" s="50" customFormat="1" ht="20.149999999999999" customHeight="1">
      <c r="A317" s="23">
        <v>43888</v>
      </c>
      <c r="B317" s="18" t="s">
        <v>686</v>
      </c>
      <c r="C317" s="12" t="s">
        <v>683</v>
      </c>
      <c r="D317" s="11" t="s">
        <v>687</v>
      </c>
      <c r="E317" s="25">
        <v>1190</v>
      </c>
      <c r="F317" s="25">
        <v>249.9</v>
      </c>
      <c r="G317" s="25">
        <v>1439.9</v>
      </c>
      <c r="H317" s="9" t="s">
        <v>369</v>
      </c>
    </row>
    <row r="318" spans="1:8" s="50" customFormat="1" ht="20.149999999999999" customHeight="1">
      <c r="A318" s="23">
        <v>43888</v>
      </c>
      <c r="B318" s="32">
        <v>2000009082</v>
      </c>
      <c r="C318" s="14" t="s">
        <v>751</v>
      </c>
      <c r="D318" s="11" t="s">
        <v>754</v>
      </c>
      <c r="E318" s="25">
        <v>616.5</v>
      </c>
      <c r="F318" s="25">
        <v>129.47</v>
      </c>
      <c r="G318" s="25">
        <v>745.97</v>
      </c>
      <c r="H318" s="54" t="s">
        <v>150</v>
      </c>
    </row>
    <row r="319" spans="1:8" s="50" customFormat="1" ht="20.149999999999999" customHeight="1">
      <c r="A319" s="23">
        <v>43889</v>
      </c>
      <c r="B319" s="18" t="s">
        <v>353</v>
      </c>
      <c r="C319" s="12" t="s">
        <v>264</v>
      </c>
      <c r="D319" s="11" t="s">
        <v>27</v>
      </c>
      <c r="E319" s="25">
        <v>16.02</v>
      </c>
      <c r="F319" s="25">
        <v>3.36</v>
      </c>
      <c r="G319" s="25">
        <f>E319+F319</f>
        <v>19.38</v>
      </c>
      <c r="H319" s="9" t="s">
        <v>8</v>
      </c>
    </row>
    <row r="320" spans="1:8" s="50" customFormat="1" ht="20.149999999999999" customHeight="1">
      <c r="A320" s="23">
        <v>43889</v>
      </c>
      <c r="B320" s="18" t="s">
        <v>598</v>
      </c>
      <c r="C320" s="36" t="s">
        <v>596</v>
      </c>
      <c r="D320" s="13" t="s">
        <v>27</v>
      </c>
      <c r="E320" s="25">
        <v>392.7</v>
      </c>
      <c r="F320" s="25">
        <v>82.47</v>
      </c>
      <c r="G320" s="25">
        <f>E320+F320</f>
        <v>475.16999999999996</v>
      </c>
      <c r="H320" s="67" t="s">
        <v>8</v>
      </c>
    </row>
    <row r="321" spans="1:8" s="21" customFormat="1" ht="20.149999999999999" customHeight="1">
      <c r="A321" s="4">
        <v>43889</v>
      </c>
      <c r="B321" s="5" t="s">
        <v>600</v>
      </c>
      <c r="C321" s="36" t="s">
        <v>596</v>
      </c>
      <c r="D321" s="13" t="s">
        <v>601</v>
      </c>
      <c r="E321" s="7">
        <v>174.75</v>
      </c>
      <c r="F321" s="7">
        <v>36.700000000000003</v>
      </c>
      <c r="G321" s="7">
        <f>E321+F321</f>
        <v>211.45</v>
      </c>
      <c r="H321" s="67" t="s">
        <v>8</v>
      </c>
    </row>
    <row r="322" spans="1:8" s="61" customFormat="1" ht="14.9" customHeight="1">
      <c r="A322" s="4">
        <v>43889</v>
      </c>
      <c r="B322" s="18" t="s">
        <v>1077</v>
      </c>
      <c r="C322" s="15" t="s">
        <v>339</v>
      </c>
      <c r="D322" s="17" t="s">
        <v>27</v>
      </c>
      <c r="E322" s="7">
        <v>329.18</v>
      </c>
      <c r="F322" s="7">
        <v>69.13</v>
      </c>
      <c r="G322" s="7">
        <f>E322+F322</f>
        <v>398.31</v>
      </c>
      <c r="H322" s="9" t="s">
        <v>8</v>
      </c>
    </row>
    <row r="323" spans="1:8" s="62" customFormat="1" ht="14.9" customHeight="1">
      <c r="A323" s="4">
        <v>43889</v>
      </c>
      <c r="B323" s="5" t="s">
        <v>969</v>
      </c>
      <c r="C323" s="12" t="s">
        <v>964</v>
      </c>
      <c r="D323" s="11" t="s">
        <v>965</v>
      </c>
      <c r="E323" s="7">
        <v>306.70999999999998</v>
      </c>
      <c r="F323" s="7">
        <v>64.41</v>
      </c>
      <c r="G323" s="7">
        <v>371.12</v>
      </c>
      <c r="H323" s="9" t="s">
        <v>966</v>
      </c>
    </row>
    <row r="324" spans="1:8" s="62" customFormat="1" ht="14.9" customHeight="1">
      <c r="A324" s="4">
        <v>43889</v>
      </c>
      <c r="B324" s="5" t="s">
        <v>496</v>
      </c>
      <c r="C324" s="14" t="s">
        <v>158</v>
      </c>
      <c r="D324" s="11" t="s">
        <v>495</v>
      </c>
      <c r="E324" s="7">
        <v>865</v>
      </c>
      <c r="F324" s="7">
        <v>181.65</v>
      </c>
      <c r="G324" s="25">
        <f>E324+F324</f>
        <v>1046.6500000000001</v>
      </c>
      <c r="H324" s="54" t="s">
        <v>150</v>
      </c>
    </row>
    <row r="325" spans="1:8" s="21" customFormat="1" ht="20.149999999999999" customHeight="1">
      <c r="A325" s="4">
        <v>43889</v>
      </c>
      <c r="B325" s="5" t="s">
        <v>519</v>
      </c>
      <c r="C325" s="14" t="s">
        <v>158</v>
      </c>
      <c r="D325" s="11" t="s">
        <v>518</v>
      </c>
      <c r="E325" s="7">
        <v>865</v>
      </c>
      <c r="F325" s="7">
        <v>181.65</v>
      </c>
      <c r="G325" s="7">
        <f>E325+F325</f>
        <v>1046.6500000000001</v>
      </c>
      <c r="H325" s="54" t="s">
        <v>150</v>
      </c>
    </row>
    <row r="326" spans="1:8" s="62" customFormat="1" ht="15" customHeight="1">
      <c r="A326" s="4">
        <v>43889</v>
      </c>
      <c r="B326" s="10">
        <v>20885</v>
      </c>
      <c r="C326" s="14" t="s">
        <v>766</v>
      </c>
      <c r="D326" s="11" t="s">
        <v>769</v>
      </c>
      <c r="E326" s="7">
        <v>4.08</v>
      </c>
      <c r="F326" s="7">
        <v>0.86</v>
      </c>
      <c r="G326" s="7">
        <v>4.9400000000000004</v>
      </c>
      <c r="H326" s="54" t="s">
        <v>150</v>
      </c>
    </row>
    <row r="327" spans="1:8" s="21" customFormat="1" ht="14.9" customHeight="1">
      <c r="A327" s="4">
        <v>43889</v>
      </c>
      <c r="B327" s="5" t="s">
        <v>778</v>
      </c>
      <c r="C327" s="12" t="s">
        <v>775</v>
      </c>
      <c r="D327" s="11" t="s">
        <v>779</v>
      </c>
      <c r="E327" s="7">
        <v>-2708.33</v>
      </c>
      <c r="F327" s="7">
        <v>-568.75</v>
      </c>
      <c r="G327" s="7">
        <f>E327+F327</f>
        <v>-3277.08</v>
      </c>
      <c r="H327" s="54" t="s">
        <v>150</v>
      </c>
    </row>
    <row r="328" spans="1:8" s="21" customFormat="1" ht="14.9" customHeight="1">
      <c r="A328" s="4">
        <v>43889</v>
      </c>
      <c r="B328" s="5" t="s">
        <v>780</v>
      </c>
      <c r="C328" s="12" t="s">
        <v>775</v>
      </c>
      <c r="D328" s="11" t="s">
        <v>781</v>
      </c>
      <c r="E328" s="7">
        <v>2479.69</v>
      </c>
      <c r="F328" s="7">
        <v>520.73</v>
      </c>
      <c r="G328" s="25">
        <f>E328+F328</f>
        <v>3000.42</v>
      </c>
      <c r="H328" s="54" t="s">
        <v>150</v>
      </c>
    </row>
    <row r="329" spans="1:8" s="64" customFormat="1" ht="14.25" customHeight="1">
      <c r="A329" s="44">
        <v>43889</v>
      </c>
      <c r="B329" s="27" t="s">
        <v>782</v>
      </c>
      <c r="C329" s="29" t="s">
        <v>775</v>
      </c>
      <c r="D329" s="24" t="s">
        <v>783</v>
      </c>
      <c r="E329" s="22">
        <v>2479.69</v>
      </c>
      <c r="F329" s="22">
        <v>520.73</v>
      </c>
      <c r="G329" s="22">
        <f>E329+F329</f>
        <v>3000.42</v>
      </c>
      <c r="H329" s="54" t="s">
        <v>150</v>
      </c>
    </row>
    <row r="330" spans="1:8" s="64" customFormat="1" ht="14.25" customHeight="1">
      <c r="A330" s="44">
        <v>43889</v>
      </c>
      <c r="B330" s="27" t="s">
        <v>277</v>
      </c>
      <c r="C330" s="14" t="s">
        <v>26</v>
      </c>
      <c r="D330" s="24" t="s">
        <v>276</v>
      </c>
      <c r="E330" s="22">
        <v>1475.52</v>
      </c>
      <c r="F330" s="22">
        <v>309.86</v>
      </c>
      <c r="G330" s="22">
        <v>1785.38</v>
      </c>
      <c r="H330" s="9" t="s">
        <v>41</v>
      </c>
    </row>
    <row r="331" spans="1:8" s="49" customFormat="1" ht="20.149999999999999" customHeight="1">
      <c r="A331" s="44">
        <v>43890</v>
      </c>
      <c r="B331" s="34">
        <v>579332</v>
      </c>
      <c r="C331" s="30" t="s">
        <v>152</v>
      </c>
      <c r="D331" s="49" t="s">
        <v>27</v>
      </c>
      <c r="E331" s="22">
        <v>39.729999999999997</v>
      </c>
      <c r="F331" s="22">
        <v>8.34</v>
      </c>
      <c r="G331" s="22">
        <v>48.069999999999993</v>
      </c>
      <c r="H331" s="54" t="s">
        <v>8</v>
      </c>
    </row>
    <row r="332" spans="1:8" s="49" customFormat="1" ht="20.149999999999999" customHeight="1">
      <c r="A332" s="44">
        <v>43890</v>
      </c>
      <c r="B332" s="34">
        <v>99975006</v>
      </c>
      <c r="C332" s="30" t="s">
        <v>334</v>
      </c>
      <c r="D332" s="49" t="s">
        <v>27</v>
      </c>
      <c r="E332" s="22">
        <v>25</v>
      </c>
      <c r="F332" s="22">
        <v>0</v>
      </c>
      <c r="G332" s="22">
        <v>25</v>
      </c>
      <c r="H332" s="54" t="s">
        <v>8</v>
      </c>
    </row>
    <row r="333" spans="1:8" s="64" customFormat="1" ht="14.25" customHeight="1">
      <c r="A333" s="44">
        <v>43890</v>
      </c>
      <c r="B333" s="34">
        <v>7061785790</v>
      </c>
      <c r="C333" s="30" t="s">
        <v>347</v>
      </c>
      <c r="D333" s="24" t="s">
        <v>348</v>
      </c>
      <c r="E333" s="22">
        <v>437.6</v>
      </c>
      <c r="F333" s="22">
        <v>91.9</v>
      </c>
      <c r="G333" s="22">
        <v>529.5</v>
      </c>
      <c r="H333" s="9" t="s">
        <v>8</v>
      </c>
    </row>
    <row r="334" spans="1:8" s="62" customFormat="1" ht="15" customHeight="1">
      <c r="A334" s="4">
        <v>43890</v>
      </c>
      <c r="B334" s="10">
        <v>7061785791</v>
      </c>
      <c r="C334" s="14" t="s">
        <v>347</v>
      </c>
      <c r="D334" s="11" t="s">
        <v>27</v>
      </c>
      <c r="E334" s="7">
        <v>142.76</v>
      </c>
      <c r="F334" s="7">
        <v>29.98</v>
      </c>
      <c r="G334" s="7">
        <f>E334+F334</f>
        <v>172.73999999999998</v>
      </c>
      <c r="H334" s="9" t="s">
        <v>8</v>
      </c>
    </row>
    <row r="335" spans="1:8" s="61" customFormat="1" ht="14.25" customHeight="1">
      <c r="A335" s="23">
        <v>43890</v>
      </c>
      <c r="B335" s="32">
        <v>7061785792</v>
      </c>
      <c r="C335" s="14" t="s">
        <v>347</v>
      </c>
      <c r="D335" s="17" t="s">
        <v>27</v>
      </c>
      <c r="E335" s="25">
        <v>311</v>
      </c>
      <c r="F335" s="25">
        <v>65.31</v>
      </c>
      <c r="G335" s="25">
        <f>E335+F335</f>
        <v>376.31</v>
      </c>
      <c r="H335" s="9" t="s">
        <v>8</v>
      </c>
    </row>
    <row r="336" spans="1:8" s="21" customFormat="1" ht="20.149999999999999" customHeight="1">
      <c r="A336" s="4">
        <v>43890</v>
      </c>
      <c r="B336" s="10" t="s">
        <v>557</v>
      </c>
      <c r="C336" s="14" t="s">
        <v>555</v>
      </c>
      <c r="D336" s="11" t="s">
        <v>556</v>
      </c>
      <c r="E336" s="7">
        <v>79.3</v>
      </c>
      <c r="F336" s="7">
        <v>0</v>
      </c>
      <c r="G336" s="7">
        <v>79.3</v>
      </c>
      <c r="H336" s="9" t="s">
        <v>369</v>
      </c>
    </row>
    <row r="337" spans="1:8" s="61" customFormat="1" ht="15" customHeight="1">
      <c r="A337" s="23">
        <v>43890</v>
      </c>
      <c r="B337" s="32">
        <v>7061785793</v>
      </c>
      <c r="C337" s="26" t="s">
        <v>347</v>
      </c>
      <c r="D337" s="24" t="s">
        <v>27</v>
      </c>
      <c r="E337" s="25">
        <v>248</v>
      </c>
      <c r="F337" s="25">
        <v>52.08</v>
      </c>
      <c r="G337" s="25">
        <f>E337+F337</f>
        <v>300.08</v>
      </c>
      <c r="H337" s="9" t="s">
        <v>8</v>
      </c>
    </row>
    <row r="338" spans="1:8" s="61" customFormat="1" ht="15" customHeight="1">
      <c r="A338" s="23">
        <v>43890</v>
      </c>
      <c r="B338" s="32">
        <v>7061785794</v>
      </c>
      <c r="C338" s="26" t="s">
        <v>347</v>
      </c>
      <c r="D338" s="17" t="s">
        <v>27</v>
      </c>
      <c r="E338" s="25">
        <v>111.32</v>
      </c>
      <c r="F338" s="25">
        <v>23.38</v>
      </c>
      <c r="G338" s="7">
        <v>134.69999999999999</v>
      </c>
      <c r="H338" s="9" t="s">
        <v>8</v>
      </c>
    </row>
    <row r="339" spans="1:8" s="21" customFormat="1" ht="20.149999999999999" customHeight="1">
      <c r="A339" s="4">
        <v>43890</v>
      </c>
      <c r="B339" s="5" t="s">
        <v>1040</v>
      </c>
      <c r="C339" s="12" t="s">
        <v>52</v>
      </c>
      <c r="D339" s="11" t="s">
        <v>45</v>
      </c>
      <c r="E339" s="7">
        <v>71.73</v>
      </c>
      <c r="F339" s="7">
        <v>15.06</v>
      </c>
      <c r="G339" s="7">
        <f>E339+F339</f>
        <v>86.79</v>
      </c>
      <c r="H339" s="54" t="s">
        <v>46</v>
      </c>
    </row>
    <row r="340" spans="1:8" s="62" customFormat="1" ht="14.9" customHeight="1">
      <c r="A340" s="4">
        <v>43890</v>
      </c>
      <c r="B340" s="5" t="s">
        <v>1083</v>
      </c>
      <c r="C340" s="12" t="s">
        <v>52</v>
      </c>
      <c r="D340" s="11" t="s">
        <v>45</v>
      </c>
      <c r="E340" s="7">
        <v>146.94999999999999</v>
      </c>
      <c r="F340" s="7">
        <v>30.86</v>
      </c>
      <c r="G340" s="7">
        <f>E340+F340</f>
        <v>177.81</v>
      </c>
      <c r="H340" s="54" t="s">
        <v>46</v>
      </c>
    </row>
    <row r="341" spans="1:8" s="62" customFormat="1" ht="14.9" customHeight="1">
      <c r="A341" s="4">
        <v>43890</v>
      </c>
      <c r="B341" s="5" t="s">
        <v>1089</v>
      </c>
      <c r="C341" s="12" t="s">
        <v>52</v>
      </c>
      <c r="D341" s="11" t="s">
        <v>45</v>
      </c>
      <c r="E341" s="7">
        <v>573.86</v>
      </c>
      <c r="F341" s="7">
        <v>120.51</v>
      </c>
      <c r="G341" s="25">
        <v>694.37</v>
      </c>
      <c r="H341" s="54" t="s">
        <v>46</v>
      </c>
    </row>
    <row r="342" spans="1:8" s="62" customFormat="1" ht="14.9" customHeight="1">
      <c r="A342" s="4">
        <v>43890</v>
      </c>
      <c r="B342" s="5" t="s">
        <v>1106</v>
      </c>
      <c r="C342" s="12" t="s">
        <v>93</v>
      </c>
      <c r="D342" s="11" t="s">
        <v>1105</v>
      </c>
      <c r="E342" s="7">
        <v>9.82</v>
      </c>
      <c r="F342" s="7">
        <v>2.06</v>
      </c>
      <c r="G342" s="25">
        <v>11.88</v>
      </c>
      <c r="H342" s="9" t="s">
        <v>95</v>
      </c>
    </row>
    <row r="343" spans="1:8" s="62" customFormat="1" ht="14.9" customHeight="1">
      <c r="A343" s="4">
        <v>43890</v>
      </c>
      <c r="B343" s="5" t="s">
        <v>847</v>
      </c>
      <c r="C343" s="12" t="s">
        <v>93</v>
      </c>
      <c r="D343" s="11" t="s">
        <v>848</v>
      </c>
      <c r="E343" s="7">
        <v>43.97</v>
      </c>
      <c r="F343" s="7">
        <v>9.23</v>
      </c>
      <c r="G343" s="7">
        <v>53.2</v>
      </c>
      <c r="H343" s="9" t="s">
        <v>95</v>
      </c>
    </row>
    <row r="344" spans="1:8" s="62" customFormat="1" ht="14.9" customHeight="1">
      <c r="A344" s="4">
        <v>43890</v>
      </c>
      <c r="B344" s="5" t="s">
        <v>986</v>
      </c>
      <c r="C344" s="40" t="s">
        <v>982</v>
      </c>
      <c r="D344" s="14" t="s">
        <v>987</v>
      </c>
      <c r="E344" s="7">
        <v>1294</v>
      </c>
      <c r="F344" s="7">
        <v>271.74</v>
      </c>
      <c r="G344" s="7">
        <v>1565.74</v>
      </c>
      <c r="H344" s="54" t="s">
        <v>984</v>
      </c>
    </row>
    <row r="345" spans="1:8" s="21" customFormat="1" ht="14.9" customHeight="1">
      <c r="A345" s="4">
        <v>43890</v>
      </c>
      <c r="B345" s="5" t="s">
        <v>988</v>
      </c>
      <c r="C345" s="40" t="s">
        <v>982</v>
      </c>
      <c r="D345" s="14" t="s">
        <v>987</v>
      </c>
      <c r="E345" s="7">
        <v>279.66000000000003</v>
      </c>
      <c r="F345" s="7">
        <v>58.73</v>
      </c>
      <c r="G345" s="7">
        <v>338.39</v>
      </c>
      <c r="H345" s="54" t="s">
        <v>984</v>
      </c>
    </row>
    <row r="346" spans="1:8" s="62" customFormat="1" ht="14.9" customHeight="1">
      <c r="A346" s="4">
        <v>43890</v>
      </c>
      <c r="B346" s="10">
        <v>2002009</v>
      </c>
      <c r="C346" s="14" t="s">
        <v>217</v>
      </c>
      <c r="D346" s="11" t="s">
        <v>221</v>
      </c>
      <c r="E346" s="7">
        <v>5550</v>
      </c>
      <c r="F346" s="7">
        <v>1165.5</v>
      </c>
      <c r="G346" s="7">
        <f>E346+F346</f>
        <v>6715.5</v>
      </c>
      <c r="H346" s="9" t="s">
        <v>218</v>
      </c>
    </row>
    <row r="347" spans="1:8" s="62" customFormat="1" ht="14.9" customHeight="1">
      <c r="A347" s="4">
        <v>43890</v>
      </c>
      <c r="B347" s="5" t="s">
        <v>402</v>
      </c>
      <c r="C347" s="12" t="s">
        <v>399</v>
      </c>
      <c r="D347" s="11" t="s">
        <v>403</v>
      </c>
      <c r="E347" s="7">
        <v>7814.44</v>
      </c>
      <c r="F347" s="7">
        <v>1641.03</v>
      </c>
      <c r="G347" s="7">
        <v>9455.4699999999993</v>
      </c>
      <c r="H347" s="54" t="s">
        <v>150</v>
      </c>
    </row>
    <row r="348" spans="1:8" s="62" customFormat="1" ht="14.25" customHeight="1">
      <c r="A348" s="4">
        <v>43890</v>
      </c>
      <c r="B348" s="5" t="s">
        <v>478</v>
      </c>
      <c r="C348" s="12" t="s">
        <v>475</v>
      </c>
      <c r="D348" s="11" t="s">
        <v>477</v>
      </c>
      <c r="E348" s="7">
        <v>147.46</v>
      </c>
      <c r="F348" s="7">
        <v>30.97</v>
      </c>
      <c r="G348" s="7">
        <v>178.43</v>
      </c>
      <c r="H348" s="9" t="s">
        <v>369</v>
      </c>
    </row>
    <row r="349" spans="1:8" s="62" customFormat="1" ht="13.5" customHeight="1">
      <c r="A349" s="4">
        <v>43890</v>
      </c>
      <c r="B349" s="10" t="s">
        <v>484</v>
      </c>
      <c r="C349" s="14" t="s">
        <v>481</v>
      </c>
      <c r="D349" s="21" t="s">
        <v>483</v>
      </c>
      <c r="E349" s="7">
        <v>230</v>
      </c>
      <c r="F349" s="7">
        <v>48.3</v>
      </c>
      <c r="G349" s="7">
        <v>278.3</v>
      </c>
      <c r="H349" s="9" t="s">
        <v>369</v>
      </c>
    </row>
    <row r="350" spans="1:8" s="21" customFormat="1" ht="14.9" customHeight="1">
      <c r="A350" s="4">
        <v>43890</v>
      </c>
      <c r="B350" s="10" t="s">
        <v>522</v>
      </c>
      <c r="C350" s="14" t="s">
        <v>481</v>
      </c>
      <c r="D350" s="11" t="s">
        <v>523</v>
      </c>
      <c r="E350" s="7">
        <v>545.47</v>
      </c>
      <c r="F350" s="7">
        <v>114.55</v>
      </c>
      <c r="G350" s="7">
        <v>660.02</v>
      </c>
      <c r="H350" s="9" t="s">
        <v>369</v>
      </c>
    </row>
    <row r="351" spans="1:8" s="62" customFormat="1" ht="13.5" customHeight="1">
      <c r="A351" s="4">
        <v>43890</v>
      </c>
      <c r="B351" s="5" t="s">
        <v>1136</v>
      </c>
      <c r="C351" s="12" t="s">
        <v>399</v>
      </c>
      <c r="D351" s="11" t="s">
        <v>1135</v>
      </c>
      <c r="E351" s="7">
        <v>640.62</v>
      </c>
      <c r="F351" s="7">
        <v>134.53</v>
      </c>
      <c r="G351" s="7">
        <f>E351+F351</f>
        <v>775.15</v>
      </c>
      <c r="H351" s="54" t="s">
        <v>150</v>
      </c>
    </row>
    <row r="352" spans="1:8" s="62" customFormat="1" ht="15" customHeight="1">
      <c r="A352" s="4">
        <v>43890</v>
      </c>
      <c r="B352" s="5" t="s">
        <v>1138</v>
      </c>
      <c r="C352" s="12" t="s">
        <v>399</v>
      </c>
      <c r="D352" s="11" t="s">
        <v>1137</v>
      </c>
      <c r="E352" s="7">
        <v>2044.07</v>
      </c>
      <c r="F352" s="7">
        <v>429.25</v>
      </c>
      <c r="G352" s="7">
        <f>E352+F352</f>
        <v>2473.3199999999997</v>
      </c>
      <c r="H352" s="54" t="s">
        <v>150</v>
      </c>
    </row>
    <row r="353" spans="1:8" s="62" customFormat="1" ht="15" customHeight="1">
      <c r="A353" s="4">
        <v>43891</v>
      </c>
      <c r="B353" s="37" t="s">
        <v>633</v>
      </c>
      <c r="C353" s="14" t="s">
        <v>629</v>
      </c>
      <c r="D353" s="14" t="s">
        <v>634</v>
      </c>
      <c r="E353" s="7">
        <v>2187.5</v>
      </c>
      <c r="F353" s="7">
        <v>459.38</v>
      </c>
      <c r="G353" s="7">
        <v>2646.88</v>
      </c>
      <c r="H353" s="9" t="s">
        <v>369</v>
      </c>
    </row>
    <row r="354" spans="1:8" s="62" customFormat="1" ht="15" customHeight="1">
      <c r="A354" s="4">
        <v>43891</v>
      </c>
      <c r="B354" s="37" t="s">
        <v>657</v>
      </c>
      <c r="C354" s="14" t="s">
        <v>629</v>
      </c>
      <c r="D354" s="14" t="s">
        <v>658</v>
      </c>
      <c r="E354" s="7">
        <v>1087.5</v>
      </c>
      <c r="F354" s="7">
        <v>228.38</v>
      </c>
      <c r="G354" s="7">
        <v>1315.88</v>
      </c>
      <c r="H354" s="9" t="s">
        <v>369</v>
      </c>
    </row>
    <row r="355" spans="1:8" s="61" customFormat="1" ht="15" customHeight="1">
      <c r="A355" s="23">
        <v>43891</v>
      </c>
      <c r="B355" s="18" t="s">
        <v>1054</v>
      </c>
      <c r="C355" s="12" t="s">
        <v>1051</v>
      </c>
      <c r="D355" s="15" t="s">
        <v>1052</v>
      </c>
      <c r="E355" s="25">
        <v>8</v>
      </c>
      <c r="F355" s="25">
        <v>1.68</v>
      </c>
      <c r="G355" s="22">
        <v>9.68</v>
      </c>
      <c r="H355" s="54" t="s">
        <v>984</v>
      </c>
    </row>
    <row r="356" spans="1:8" s="62" customFormat="1" ht="14.9" customHeight="1">
      <c r="A356" s="4">
        <v>43891</v>
      </c>
      <c r="B356" s="18" t="s">
        <v>448</v>
      </c>
      <c r="C356" s="14" t="s">
        <v>444</v>
      </c>
      <c r="D356" s="14" t="s">
        <v>449</v>
      </c>
      <c r="E356" s="7">
        <v>11311.93</v>
      </c>
      <c r="F356" s="7">
        <v>2375.5100000000002</v>
      </c>
      <c r="G356" s="7">
        <f>E356+F356</f>
        <v>13687.44</v>
      </c>
      <c r="H356" s="9" t="s">
        <v>179</v>
      </c>
    </row>
    <row r="357" spans="1:8" s="61" customFormat="1" ht="14.9" customHeight="1">
      <c r="A357" s="23">
        <v>43892</v>
      </c>
      <c r="B357" s="18" t="s">
        <v>609</v>
      </c>
      <c r="C357" s="15" t="s">
        <v>343</v>
      </c>
      <c r="D357" s="17" t="s">
        <v>27</v>
      </c>
      <c r="E357" s="25">
        <v>224.1</v>
      </c>
      <c r="F357" s="25">
        <v>47.06</v>
      </c>
      <c r="G357" s="25">
        <f>E357+F357</f>
        <v>271.15999999999997</v>
      </c>
      <c r="H357" s="9" t="s">
        <v>8</v>
      </c>
    </row>
    <row r="358" spans="1:8" s="61" customFormat="1" ht="19.5" customHeight="1">
      <c r="A358" s="23">
        <v>43892</v>
      </c>
      <c r="B358" s="18" t="s">
        <v>1115</v>
      </c>
      <c r="C358" s="36" t="s">
        <v>1113</v>
      </c>
      <c r="D358" s="26" t="s">
        <v>1114</v>
      </c>
      <c r="E358" s="25">
        <v>647.28</v>
      </c>
      <c r="F358" s="25">
        <v>135.93</v>
      </c>
      <c r="G358" s="25">
        <f>E358+F358</f>
        <v>783.21</v>
      </c>
      <c r="H358" s="9" t="s">
        <v>369</v>
      </c>
    </row>
    <row r="359" spans="1:8" s="21" customFormat="1" ht="20.149999999999999" customHeight="1">
      <c r="A359" s="4">
        <v>43892</v>
      </c>
      <c r="B359" s="10" t="s">
        <v>1218</v>
      </c>
      <c r="C359" s="14" t="s">
        <v>152</v>
      </c>
      <c r="D359" s="21" t="s">
        <v>27</v>
      </c>
      <c r="E359" s="7">
        <v>14.25</v>
      </c>
      <c r="F359" s="7">
        <v>2.99</v>
      </c>
      <c r="G359" s="7">
        <f>E359+F359</f>
        <v>17.240000000000002</v>
      </c>
      <c r="H359" s="54" t="s">
        <v>8</v>
      </c>
    </row>
    <row r="360" spans="1:8" s="62" customFormat="1" ht="15" customHeight="1">
      <c r="A360" s="4">
        <v>43892</v>
      </c>
      <c r="B360" s="5">
        <v>204453</v>
      </c>
      <c r="C360" s="12" t="s">
        <v>362</v>
      </c>
      <c r="D360" s="12" t="s">
        <v>1176</v>
      </c>
      <c r="E360" s="7">
        <v>79</v>
      </c>
      <c r="F360" s="7">
        <v>16.59</v>
      </c>
      <c r="G360" s="7">
        <f>E360+F360</f>
        <v>95.59</v>
      </c>
      <c r="H360" s="54" t="s">
        <v>235</v>
      </c>
    </row>
    <row r="361" spans="1:8" s="62" customFormat="1" ht="14.25" customHeight="1">
      <c r="A361" s="4">
        <v>43892</v>
      </c>
      <c r="B361" s="10" t="s">
        <v>58</v>
      </c>
      <c r="C361" s="9" t="s">
        <v>55</v>
      </c>
      <c r="D361" s="11" t="s">
        <v>2533</v>
      </c>
      <c r="E361" s="65">
        <v>-422.08</v>
      </c>
      <c r="F361" s="7">
        <v>0</v>
      </c>
      <c r="G361" s="68">
        <v>-422.08</v>
      </c>
      <c r="H361" s="9" t="s">
        <v>13</v>
      </c>
    </row>
    <row r="362" spans="1:8" s="62" customFormat="1" ht="14.25" customHeight="1">
      <c r="A362" s="4">
        <v>43892</v>
      </c>
      <c r="B362" s="5" t="s">
        <v>918</v>
      </c>
      <c r="C362" s="14" t="s">
        <v>916</v>
      </c>
      <c r="D362" s="11" t="s">
        <v>919</v>
      </c>
      <c r="E362" s="7">
        <v>3791.63</v>
      </c>
      <c r="F362" s="7">
        <v>796.24</v>
      </c>
      <c r="G362" s="7">
        <v>4587.87</v>
      </c>
      <c r="H362" s="12" t="s">
        <v>241</v>
      </c>
    </row>
    <row r="363" spans="1:8" s="62" customFormat="1" ht="14.9" customHeight="1">
      <c r="A363" s="4">
        <v>43892</v>
      </c>
      <c r="B363" s="3" t="s">
        <v>463</v>
      </c>
      <c r="C363" s="12" t="s">
        <v>460</v>
      </c>
      <c r="D363" s="11" t="s">
        <v>461</v>
      </c>
      <c r="E363" s="7">
        <v>18.149999999999999</v>
      </c>
      <c r="F363" s="7">
        <v>0</v>
      </c>
      <c r="G363" s="7">
        <v>18.149999999999999</v>
      </c>
      <c r="H363" s="9" t="s">
        <v>95</v>
      </c>
    </row>
    <row r="364" spans="1:8" s="62" customFormat="1" ht="14.9" customHeight="1">
      <c r="A364" s="4">
        <v>43892</v>
      </c>
      <c r="B364" s="10">
        <v>3</v>
      </c>
      <c r="C364" s="14" t="s">
        <v>424</v>
      </c>
      <c r="D364" s="11" t="s">
        <v>431</v>
      </c>
      <c r="E364" s="7">
        <v>9111.57</v>
      </c>
      <c r="F364" s="7">
        <v>1913.43</v>
      </c>
      <c r="G364" s="7">
        <v>11025</v>
      </c>
      <c r="H364" s="9" t="s">
        <v>425</v>
      </c>
    </row>
    <row r="365" spans="1:8" s="62" customFormat="1" ht="14.9" customHeight="1">
      <c r="A365" s="4">
        <v>43892</v>
      </c>
      <c r="B365" s="5" t="s">
        <v>882</v>
      </c>
      <c r="C365" s="14" t="s">
        <v>878</v>
      </c>
      <c r="D365" s="14" t="s">
        <v>883</v>
      </c>
      <c r="E365" s="7">
        <v>155</v>
      </c>
      <c r="F365" s="7">
        <v>32.549999999999997</v>
      </c>
      <c r="G365" s="7">
        <v>187.55</v>
      </c>
      <c r="H365" s="9" t="s">
        <v>806</v>
      </c>
    </row>
    <row r="366" spans="1:8" s="62" customFormat="1" ht="14.9" customHeight="1">
      <c r="A366" s="4">
        <v>43893</v>
      </c>
      <c r="B366" s="5" t="s">
        <v>459</v>
      </c>
      <c r="C366" s="14" t="s">
        <v>144</v>
      </c>
      <c r="D366" s="11" t="s">
        <v>27</v>
      </c>
      <c r="E366" s="7">
        <v>507</v>
      </c>
      <c r="F366" s="7">
        <v>106.47</v>
      </c>
      <c r="G366" s="25">
        <f>E366+F366</f>
        <v>613.47</v>
      </c>
      <c r="H366" s="9" t="s">
        <v>8</v>
      </c>
    </row>
    <row r="367" spans="1:8" s="62" customFormat="1" ht="14.9" customHeight="1">
      <c r="A367" s="4">
        <v>43893</v>
      </c>
      <c r="B367" s="10" t="s">
        <v>546</v>
      </c>
      <c r="C367" s="12" t="s">
        <v>545</v>
      </c>
      <c r="D367" s="11" t="s">
        <v>27</v>
      </c>
      <c r="E367" s="7">
        <v>1403.76</v>
      </c>
      <c r="F367" s="7">
        <v>0</v>
      </c>
      <c r="G367" s="7">
        <f>+E367+3+10</f>
        <v>1416.76</v>
      </c>
      <c r="H367" s="9" t="s">
        <v>8</v>
      </c>
    </row>
    <row r="368" spans="1:8" s="62" customFormat="1" ht="14.9" customHeight="1">
      <c r="A368" s="4">
        <v>43893</v>
      </c>
      <c r="B368" s="10">
        <v>212648866</v>
      </c>
      <c r="C368" s="14" t="s">
        <v>472</v>
      </c>
      <c r="D368" s="21" t="s">
        <v>1108</v>
      </c>
      <c r="E368" s="7">
        <v>391.44</v>
      </c>
      <c r="F368" s="7">
        <v>82.2</v>
      </c>
      <c r="G368" s="7">
        <v>473.64</v>
      </c>
      <c r="H368" s="9" t="s">
        <v>95</v>
      </c>
    </row>
    <row r="369" spans="1:8" ht="14.9" customHeight="1">
      <c r="A369" s="4">
        <v>43893</v>
      </c>
      <c r="B369" s="5" t="s">
        <v>1116</v>
      </c>
      <c r="C369" s="12" t="s">
        <v>264</v>
      </c>
      <c r="D369" s="11" t="s">
        <v>27</v>
      </c>
      <c r="E369" s="7">
        <v>23.88</v>
      </c>
      <c r="F369" s="7">
        <v>5.01</v>
      </c>
      <c r="G369" s="7">
        <f>E369+F369</f>
        <v>28.89</v>
      </c>
      <c r="H369" s="9" t="s">
        <v>8</v>
      </c>
    </row>
    <row r="370" spans="1:8" ht="14.25" customHeight="1">
      <c r="A370" s="4">
        <v>43893</v>
      </c>
      <c r="B370" s="10">
        <v>582775</v>
      </c>
      <c r="C370" s="14" t="s">
        <v>152</v>
      </c>
      <c r="D370" s="21" t="s">
        <v>27</v>
      </c>
      <c r="E370" s="7">
        <v>74.290000000000006</v>
      </c>
      <c r="F370" s="7">
        <v>15.6</v>
      </c>
      <c r="G370" s="25">
        <f>E370+F370</f>
        <v>89.89</v>
      </c>
      <c r="H370" s="54" t="s">
        <v>8</v>
      </c>
    </row>
    <row r="371" spans="1:8" s="61" customFormat="1" ht="13.5" customHeight="1">
      <c r="A371" s="23">
        <v>43893</v>
      </c>
      <c r="B371" s="18" t="s">
        <v>1144</v>
      </c>
      <c r="C371" s="12" t="s">
        <v>1064</v>
      </c>
      <c r="D371" s="15" t="s">
        <v>1145</v>
      </c>
      <c r="E371" s="25">
        <v>420.23</v>
      </c>
      <c r="F371" s="25">
        <v>88.25</v>
      </c>
      <c r="G371" s="25">
        <v>508.48</v>
      </c>
      <c r="H371" s="9" t="s">
        <v>369</v>
      </c>
    </row>
    <row r="372" spans="1:8" s="62" customFormat="1" ht="14.9" customHeight="1">
      <c r="A372" s="4">
        <v>43893</v>
      </c>
      <c r="B372" s="10">
        <v>212648867</v>
      </c>
      <c r="C372" s="14" t="s">
        <v>472</v>
      </c>
      <c r="D372" s="21" t="s">
        <v>618</v>
      </c>
      <c r="E372" s="7">
        <v>85.28</v>
      </c>
      <c r="F372" s="7">
        <v>17.91</v>
      </c>
      <c r="G372" s="7">
        <v>103.19</v>
      </c>
      <c r="H372" s="9" t="s">
        <v>95</v>
      </c>
    </row>
    <row r="373" spans="1:8" ht="16.399999999999999" customHeight="1">
      <c r="A373" s="4">
        <v>43894</v>
      </c>
      <c r="B373" s="5">
        <v>2000560</v>
      </c>
      <c r="C373" s="36" t="s">
        <v>514</v>
      </c>
      <c r="D373" s="13" t="s">
        <v>27</v>
      </c>
      <c r="E373" s="7">
        <v>153.97</v>
      </c>
      <c r="F373" s="7">
        <v>32.33</v>
      </c>
      <c r="G373" s="7">
        <v>186.3</v>
      </c>
      <c r="H373" s="54" t="s">
        <v>8</v>
      </c>
    </row>
    <row r="374" spans="1:8" ht="16.399999999999999" customHeight="1">
      <c r="A374" s="4">
        <v>43894</v>
      </c>
      <c r="B374" s="5">
        <v>8250061892</v>
      </c>
      <c r="C374" s="14" t="s">
        <v>29</v>
      </c>
      <c r="D374" s="11" t="s">
        <v>27</v>
      </c>
      <c r="E374" s="7">
        <v>217</v>
      </c>
      <c r="F374" s="7">
        <v>45.57</v>
      </c>
      <c r="G374" s="25">
        <f>E374+F374</f>
        <v>262.57</v>
      </c>
      <c r="H374" s="9" t="s">
        <v>8</v>
      </c>
    </row>
    <row r="375" spans="1:8" s="61" customFormat="1" ht="14.25" customHeight="1">
      <c r="A375" s="23">
        <v>43894</v>
      </c>
      <c r="B375" s="18" t="s">
        <v>1090</v>
      </c>
      <c r="C375" s="26" t="s">
        <v>29</v>
      </c>
      <c r="D375" s="17" t="s">
        <v>27</v>
      </c>
      <c r="E375" s="7">
        <v>94.9</v>
      </c>
      <c r="F375" s="7">
        <v>19.93</v>
      </c>
      <c r="G375" s="7">
        <f>E375+F375</f>
        <v>114.83000000000001</v>
      </c>
      <c r="H375" s="9" t="s">
        <v>8</v>
      </c>
    </row>
    <row r="376" spans="1:8" s="61" customFormat="1" ht="13.5" customHeight="1">
      <c r="A376" s="23">
        <v>43894</v>
      </c>
      <c r="B376" s="18">
        <v>8250061894</v>
      </c>
      <c r="C376" s="26" t="s">
        <v>29</v>
      </c>
      <c r="D376" s="24" t="s">
        <v>27</v>
      </c>
      <c r="E376" s="25">
        <v>121</v>
      </c>
      <c r="F376" s="25">
        <v>25.41</v>
      </c>
      <c r="G376" s="25">
        <f>E376+F376</f>
        <v>146.41</v>
      </c>
      <c r="H376" s="9" t="s">
        <v>8</v>
      </c>
    </row>
    <row r="377" spans="1:8" s="50" customFormat="1" ht="20.149999999999999" customHeight="1">
      <c r="A377" s="23">
        <v>43894</v>
      </c>
      <c r="B377" s="39" t="s">
        <v>823</v>
      </c>
      <c r="C377" s="15" t="s">
        <v>820</v>
      </c>
      <c r="D377" s="17" t="s">
        <v>824</v>
      </c>
      <c r="E377" s="25">
        <v>530</v>
      </c>
      <c r="F377" s="25">
        <v>111.3</v>
      </c>
      <c r="G377" s="25">
        <v>641.29999999999995</v>
      </c>
      <c r="H377" s="54" t="s">
        <v>685</v>
      </c>
    </row>
    <row r="378" spans="1:8" s="21" customFormat="1" ht="20.149999999999999" customHeight="1">
      <c r="A378" s="4">
        <v>43894</v>
      </c>
      <c r="B378" s="3" t="s">
        <v>1217</v>
      </c>
      <c r="C378" s="12" t="s">
        <v>1215</v>
      </c>
      <c r="D378" s="11" t="s">
        <v>1216</v>
      </c>
      <c r="E378" s="7">
        <v>800</v>
      </c>
      <c r="F378" s="7">
        <v>168</v>
      </c>
      <c r="G378" s="25">
        <f>E378+F378</f>
        <v>968</v>
      </c>
      <c r="H378" s="54" t="s">
        <v>685</v>
      </c>
    </row>
    <row r="379" spans="1:8" s="62" customFormat="1" ht="14.25" customHeight="1">
      <c r="A379" s="4">
        <v>43895</v>
      </c>
      <c r="B379" s="5" t="s">
        <v>1111</v>
      </c>
      <c r="C379" s="12" t="s">
        <v>132</v>
      </c>
      <c r="D379" s="11" t="s">
        <v>138</v>
      </c>
      <c r="E379" s="7">
        <v>4232.75</v>
      </c>
      <c r="F379" s="7">
        <v>888.88</v>
      </c>
      <c r="G379" s="25">
        <f>E379+F379</f>
        <v>5121.63</v>
      </c>
      <c r="H379" s="54" t="s">
        <v>79</v>
      </c>
    </row>
    <row r="380" spans="1:8" s="62" customFormat="1" ht="14.25" customHeight="1">
      <c r="A380" s="4">
        <v>43895</v>
      </c>
      <c r="B380" s="5">
        <v>8250063027</v>
      </c>
      <c r="C380" s="14" t="s">
        <v>29</v>
      </c>
      <c r="D380" s="11" t="s">
        <v>27</v>
      </c>
      <c r="E380" s="7">
        <v>441</v>
      </c>
      <c r="F380" s="7">
        <v>92.61</v>
      </c>
      <c r="G380" s="25">
        <f>E380+F380</f>
        <v>533.61</v>
      </c>
      <c r="H380" s="9" t="s">
        <v>8</v>
      </c>
    </row>
    <row r="381" spans="1:8" s="62" customFormat="1" ht="14.25" customHeight="1">
      <c r="A381" s="4">
        <v>43895</v>
      </c>
      <c r="B381" s="5">
        <v>1029</v>
      </c>
      <c r="C381" s="12" t="s">
        <v>1139</v>
      </c>
      <c r="D381" s="11" t="s">
        <v>27</v>
      </c>
      <c r="E381" s="7">
        <v>12.49</v>
      </c>
      <c r="F381" s="7">
        <v>2.5</v>
      </c>
      <c r="G381" s="25">
        <f>E381+F381</f>
        <v>14.99</v>
      </c>
      <c r="H381" s="9" t="s">
        <v>8</v>
      </c>
    </row>
    <row r="382" spans="1:8" s="61" customFormat="1" ht="14.25" customHeight="1">
      <c r="A382" s="23">
        <v>43895</v>
      </c>
      <c r="B382" s="18">
        <v>239</v>
      </c>
      <c r="C382" s="15" t="s">
        <v>2489</v>
      </c>
      <c r="D382" s="24" t="s">
        <v>2491</v>
      </c>
      <c r="E382" s="25">
        <v>200</v>
      </c>
      <c r="F382" s="25">
        <v>42</v>
      </c>
      <c r="G382" s="25">
        <v>242</v>
      </c>
      <c r="H382" s="54" t="s">
        <v>1963</v>
      </c>
    </row>
    <row r="383" spans="1:8" s="21" customFormat="1" ht="20.149999999999999" customHeight="1">
      <c r="A383" s="4">
        <v>43895</v>
      </c>
      <c r="B383" s="5" t="s">
        <v>1233</v>
      </c>
      <c r="C383" s="14" t="s">
        <v>1231</v>
      </c>
      <c r="D383" s="12" t="s">
        <v>1232</v>
      </c>
      <c r="E383" s="7">
        <v>7.0000000000000007E-2</v>
      </c>
      <c r="F383" s="7">
        <v>0.01</v>
      </c>
      <c r="G383" s="7">
        <f>E383+F383</f>
        <v>0.08</v>
      </c>
      <c r="H383" s="9" t="s">
        <v>179</v>
      </c>
    </row>
    <row r="384" spans="1:8" s="62" customFormat="1" ht="14.25" customHeight="1">
      <c r="A384" s="4">
        <v>43895</v>
      </c>
      <c r="B384" s="5" t="s">
        <v>1234</v>
      </c>
      <c r="C384" s="14" t="s">
        <v>1231</v>
      </c>
      <c r="D384" s="12" t="s">
        <v>1232</v>
      </c>
      <c r="E384" s="7">
        <v>4.97</v>
      </c>
      <c r="F384" s="7">
        <v>1.04</v>
      </c>
      <c r="G384" s="7">
        <f>E384+F384</f>
        <v>6.01</v>
      </c>
      <c r="H384" s="9" t="s">
        <v>179</v>
      </c>
    </row>
    <row r="385" spans="1:8" s="62" customFormat="1" ht="16.399999999999999" customHeight="1">
      <c r="A385" s="4">
        <v>43895</v>
      </c>
      <c r="B385" s="5" t="s">
        <v>1235</v>
      </c>
      <c r="C385" s="14" t="s">
        <v>1231</v>
      </c>
      <c r="D385" s="12" t="s">
        <v>1232</v>
      </c>
      <c r="E385" s="7">
        <v>8.1300000000000008</v>
      </c>
      <c r="F385" s="7">
        <v>1.71</v>
      </c>
      <c r="G385" s="7">
        <f>E385+F385</f>
        <v>9.84</v>
      </c>
      <c r="H385" s="9" t="s">
        <v>179</v>
      </c>
    </row>
    <row r="386" spans="1:8" s="62" customFormat="1" ht="14.25" customHeight="1">
      <c r="A386" s="4">
        <v>43896</v>
      </c>
      <c r="B386" s="5" t="s">
        <v>467</v>
      </c>
      <c r="C386" s="12" t="s">
        <v>130</v>
      </c>
      <c r="D386" s="11" t="s">
        <v>27</v>
      </c>
      <c r="E386" s="7">
        <v>135.19999999999999</v>
      </c>
      <c r="F386" s="7">
        <v>28.39</v>
      </c>
      <c r="G386" s="25">
        <f>E386+F386</f>
        <v>163.58999999999997</v>
      </c>
      <c r="H386" s="9" t="s">
        <v>8</v>
      </c>
    </row>
    <row r="387" spans="1:8" s="62" customFormat="1" ht="14.9" customHeight="1">
      <c r="A387" s="4">
        <v>43896</v>
      </c>
      <c r="B387" s="5" t="s">
        <v>1042</v>
      </c>
      <c r="C387" s="12" t="s">
        <v>764</v>
      </c>
      <c r="D387" s="11" t="s">
        <v>1041</v>
      </c>
      <c r="E387" s="7">
        <v>620.4</v>
      </c>
      <c r="F387" s="7">
        <v>130.28</v>
      </c>
      <c r="G387" s="7">
        <v>750.68</v>
      </c>
      <c r="H387" s="12" t="s">
        <v>8</v>
      </c>
    </row>
    <row r="388" spans="1:8" s="62" customFormat="1" ht="14.9" customHeight="1">
      <c r="A388" s="4">
        <v>43896</v>
      </c>
      <c r="B388" s="10" t="s">
        <v>1095</v>
      </c>
      <c r="C388" s="12" t="s">
        <v>1092</v>
      </c>
      <c r="D388" s="11" t="s">
        <v>1096</v>
      </c>
      <c r="E388" s="65">
        <v>17.55</v>
      </c>
      <c r="F388" s="7">
        <v>3.69</v>
      </c>
      <c r="G388" s="65">
        <v>21.24</v>
      </c>
      <c r="H388" s="9" t="s">
        <v>235</v>
      </c>
    </row>
    <row r="389" spans="1:8" ht="14.25" customHeight="1">
      <c r="A389" s="4">
        <v>43896</v>
      </c>
      <c r="B389" s="5" t="s">
        <v>1131</v>
      </c>
      <c r="C389" s="9" t="s">
        <v>568</v>
      </c>
      <c r="D389" s="11" t="s">
        <v>1132</v>
      </c>
      <c r="E389" s="7">
        <v>194.21</v>
      </c>
      <c r="F389" s="7">
        <v>40.79</v>
      </c>
      <c r="G389" s="7">
        <v>235</v>
      </c>
      <c r="H389" s="9" t="s">
        <v>13</v>
      </c>
    </row>
    <row r="390" spans="1:8" s="64" customFormat="1" ht="14.25" customHeight="1">
      <c r="A390" s="44">
        <v>43896</v>
      </c>
      <c r="B390" s="27" t="s">
        <v>1131</v>
      </c>
      <c r="C390" s="41" t="s">
        <v>568</v>
      </c>
      <c r="D390" s="24" t="s">
        <v>1133</v>
      </c>
      <c r="E390" s="22">
        <v>-194.21</v>
      </c>
      <c r="F390" s="22">
        <v>-40.79</v>
      </c>
      <c r="G390" s="22">
        <v>-235</v>
      </c>
      <c r="H390" s="9" t="s">
        <v>13</v>
      </c>
    </row>
    <row r="391" spans="1:8" s="50" customFormat="1" ht="14.9" customHeight="1">
      <c r="A391" s="23">
        <v>43896</v>
      </c>
      <c r="B391" s="18" t="s">
        <v>292</v>
      </c>
      <c r="C391" s="15" t="s">
        <v>288</v>
      </c>
      <c r="D391" s="29" t="s">
        <v>289</v>
      </c>
      <c r="E391" s="25">
        <v>57.06</v>
      </c>
      <c r="F391" s="25">
        <v>11.98</v>
      </c>
      <c r="G391" s="25">
        <f>E391+F391</f>
        <v>69.040000000000006</v>
      </c>
      <c r="H391" s="9" t="s">
        <v>179</v>
      </c>
    </row>
    <row r="392" spans="1:8" s="50" customFormat="1" ht="20.149999999999999" customHeight="1">
      <c r="A392" s="23">
        <v>43896</v>
      </c>
      <c r="B392" s="32" t="s">
        <v>1094</v>
      </c>
      <c r="C392" s="15" t="s">
        <v>1092</v>
      </c>
      <c r="D392" s="11" t="s">
        <v>1093</v>
      </c>
      <c r="E392" s="66">
        <v>194.84</v>
      </c>
      <c r="F392" s="25">
        <v>40.92</v>
      </c>
      <c r="G392" s="66">
        <v>235.76</v>
      </c>
      <c r="H392" s="9" t="s">
        <v>41</v>
      </c>
    </row>
    <row r="393" spans="1:8" s="21" customFormat="1" ht="20.149999999999999" customHeight="1">
      <c r="A393" s="4">
        <v>43899</v>
      </c>
      <c r="B393" s="5" t="s">
        <v>146</v>
      </c>
      <c r="C393" s="14" t="s">
        <v>147</v>
      </c>
      <c r="D393" s="14" t="s">
        <v>27</v>
      </c>
      <c r="E393" s="7">
        <v>676</v>
      </c>
      <c r="F393" s="7">
        <v>141.96</v>
      </c>
      <c r="G393" s="7">
        <v>817.96</v>
      </c>
      <c r="H393" s="9" t="s">
        <v>8</v>
      </c>
    </row>
    <row r="394" spans="1:8" ht="14.9" customHeight="1">
      <c r="A394" s="4">
        <v>43899</v>
      </c>
      <c r="B394" s="62" t="s">
        <v>1101</v>
      </c>
      <c r="C394" s="62" t="s">
        <v>1099</v>
      </c>
      <c r="D394" s="62" t="s">
        <v>1100</v>
      </c>
      <c r="E394" s="7">
        <v>125.98</v>
      </c>
      <c r="F394" s="7">
        <v>26.46</v>
      </c>
      <c r="G394" s="7">
        <f>E394+F394</f>
        <v>152.44</v>
      </c>
      <c r="H394" s="9" t="s">
        <v>369</v>
      </c>
    </row>
    <row r="395" spans="1:8" ht="14.9" customHeight="1">
      <c r="A395" s="4">
        <v>43899</v>
      </c>
      <c r="B395" s="10" t="s">
        <v>747</v>
      </c>
      <c r="C395" s="14" t="s">
        <v>737</v>
      </c>
      <c r="D395" s="11" t="s">
        <v>748</v>
      </c>
      <c r="E395" s="7">
        <v>37.03</v>
      </c>
      <c r="F395" s="7">
        <v>5.35</v>
      </c>
      <c r="G395" s="7">
        <f>E395+F395</f>
        <v>42.38</v>
      </c>
      <c r="H395" s="54" t="s">
        <v>685</v>
      </c>
    </row>
    <row r="396" spans="1:8" s="21" customFormat="1" ht="20.149999999999999" customHeight="1">
      <c r="A396" s="4">
        <v>43899</v>
      </c>
      <c r="B396" s="10" t="s">
        <v>1637</v>
      </c>
      <c r="C396" s="14" t="s">
        <v>737</v>
      </c>
      <c r="D396" s="11" t="s">
        <v>748</v>
      </c>
      <c r="E396" s="7">
        <v>37.03</v>
      </c>
      <c r="F396" s="7">
        <v>5.36</v>
      </c>
      <c r="G396" s="25">
        <f>E396+F396</f>
        <v>42.39</v>
      </c>
      <c r="H396" s="54" t="s">
        <v>685</v>
      </c>
    </row>
    <row r="397" spans="1:8" s="61" customFormat="1" ht="14.25" customHeight="1">
      <c r="A397" s="23">
        <v>43899</v>
      </c>
      <c r="B397" s="32" t="s">
        <v>59</v>
      </c>
      <c r="C397" s="9" t="s">
        <v>55</v>
      </c>
      <c r="D397" s="17" t="s">
        <v>2531</v>
      </c>
      <c r="E397" s="66">
        <v>-226.14</v>
      </c>
      <c r="F397" s="25">
        <v>-0.11</v>
      </c>
      <c r="G397" s="66">
        <v>-226.25</v>
      </c>
      <c r="H397" s="9" t="s">
        <v>13</v>
      </c>
    </row>
    <row r="398" spans="1:8" s="61" customFormat="1" ht="14.9" customHeight="1">
      <c r="A398" s="23">
        <v>43899</v>
      </c>
      <c r="B398" s="32" t="s">
        <v>454</v>
      </c>
      <c r="C398" s="26" t="s">
        <v>55</v>
      </c>
      <c r="D398" s="17" t="s">
        <v>2531</v>
      </c>
      <c r="E398" s="25">
        <v>-346.12</v>
      </c>
      <c r="F398" s="25">
        <v>0</v>
      </c>
      <c r="G398" s="25">
        <v>-346.12</v>
      </c>
      <c r="H398" s="9" t="s">
        <v>13</v>
      </c>
    </row>
    <row r="399" spans="1:8" s="21" customFormat="1" ht="23.25" customHeight="1">
      <c r="A399" s="4">
        <v>43899</v>
      </c>
      <c r="B399" s="10" t="s">
        <v>455</v>
      </c>
      <c r="C399" s="14" t="s">
        <v>55</v>
      </c>
      <c r="D399" s="11" t="s">
        <v>2533</v>
      </c>
      <c r="E399" s="25">
        <v>-249.68</v>
      </c>
      <c r="F399" s="25">
        <v>0</v>
      </c>
      <c r="G399" s="7">
        <v>-249.68</v>
      </c>
      <c r="H399" s="9" t="s">
        <v>13</v>
      </c>
    </row>
    <row r="400" spans="1:8" s="62" customFormat="1" ht="14.9" customHeight="1">
      <c r="A400" s="4">
        <v>43899</v>
      </c>
      <c r="B400" s="10" t="s">
        <v>1849</v>
      </c>
      <c r="C400" s="14" t="s">
        <v>55</v>
      </c>
      <c r="D400" s="11" t="s">
        <v>2531</v>
      </c>
      <c r="E400" s="7">
        <v>-182.69</v>
      </c>
      <c r="F400" s="7">
        <v>-0.11</v>
      </c>
      <c r="G400" s="25">
        <v>-182.8</v>
      </c>
      <c r="H400" s="9" t="s">
        <v>13</v>
      </c>
    </row>
    <row r="401" spans="1:8" s="61" customFormat="1" ht="15" customHeight="1">
      <c r="A401" s="23">
        <v>43899</v>
      </c>
      <c r="B401" s="18" t="s">
        <v>499</v>
      </c>
      <c r="C401" s="15" t="s">
        <v>316</v>
      </c>
      <c r="D401" s="11" t="s">
        <v>500</v>
      </c>
      <c r="E401" s="25">
        <v>408</v>
      </c>
      <c r="F401" s="25">
        <v>40.799999999999997</v>
      </c>
      <c r="G401" s="25">
        <f>E401+F401</f>
        <v>448.8</v>
      </c>
      <c r="H401" s="9" t="s">
        <v>317</v>
      </c>
    </row>
    <row r="402" spans="1:8" s="50" customFormat="1" ht="14.9" customHeight="1">
      <c r="A402" s="23">
        <v>43899</v>
      </c>
      <c r="B402" s="18" t="s">
        <v>809</v>
      </c>
      <c r="C402" s="26" t="s">
        <v>804</v>
      </c>
      <c r="D402" s="11" t="s">
        <v>805</v>
      </c>
      <c r="E402" s="25">
        <v>59.28</v>
      </c>
      <c r="F402" s="25">
        <v>12.44900826446281</v>
      </c>
      <c r="G402" s="25">
        <v>71.73</v>
      </c>
      <c r="H402" s="9" t="s">
        <v>806</v>
      </c>
    </row>
    <row r="403" spans="1:8" s="21" customFormat="1" ht="14.9" customHeight="1">
      <c r="A403" s="4">
        <v>43900</v>
      </c>
      <c r="B403" s="5" t="s">
        <v>597</v>
      </c>
      <c r="C403" s="36" t="s">
        <v>596</v>
      </c>
      <c r="D403" s="13" t="s">
        <v>27</v>
      </c>
      <c r="E403" s="7">
        <v>146.5</v>
      </c>
      <c r="F403" s="7">
        <v>30.77</v>
      </c>
      <c r="G403" s="7">
        <f>E403+F403</f>
        <v>177.27</v>
      </c>
      <c r="H403" s="67" t="s">
        <v>8</v>
      </c>
    </row>
    <row r="404" spans="1:8" s="62" customFormat="1" ht="15" customHeight="1">
      <c r="A404" s="4">
        <v>43900</v>
      </c>
      <c r="B404" s="5" t="s">
        <v>602</v>
      </c>
      <c r="C404" s="36" t="s">
        <v>596</v>
      </c>
      <c r="D404" s="13" t="s">
        <v>603</v>
      </c>
      <c r="E404" s="7">
        <v>-174.75</v>
      </c>
      <c r="F404" s="7">
        <v>-36.700000000000003</v>
      </c>
      <c r="G404" s="7">
        <f>E404+F404</f>
        <v>-211.45</v>
      </c>
      <c r="H404" s="67" t="s">
        <v>8</v>
      </c>
    </row>
    <row r="405" spans="1:8" s="62" customFormat="1" ht="15" customHeight="1">
      <c r="A405" s="4">
        <v>43900</v>
      </c>
      <c r="B405" s="10">
        <v>212651570</v>
      </c>
      <c r="C405" s="14" t="s">
        <v>472</v>
      </c>
      <c r="D405" s="21" t="s">
        <v>547</v>
      </c>
      <c r="E405" s="7">
        <v>76.19</v>
      </c>
      <c r="F405" s="7">
        <v>16</v>
      </c>
      <c r="G405" s="7">
        <v>92.19</v>
      </c>
      <c r="H405" s="9" t="s">
        <v>95</v>
      </c>
    </row>
    <row r="406" spans="1:8" s="62" customFormat="1" ht="15" customHeight="1">
      <c r="A406" s="4">
        <v>43900</v>
      </c>
      <c r="B406" s="10">
        <v>212651571</v>
      </c>
      <c r="C406" s="14" t="s">
        <v>472</v>
      </c>
      <c r="D406" s="21" t="s">
        <v>1104</v>
      </c>
      <c r="E406" s="7">
        <v>46.95</v>
      </c>
      <c r="F406" s="7">
        <v>9.86</v>
      </c>
      <c r="G406" s="7">
        <f>E406+F406</f>
        <v>56.81</v>
      </c>
      <c r="H406" s="9" t="s">
        <v>95</v>
      </c>
    </row>
    <row r="407" spans="1:8" s="62" customFormat="1" ht="15" customHeight="1">
      <c r="A407" s="4">
        <v>43900</v>
      </c>
      <c r="B407" s="10">
        <v>212651569</v>
      </c>
      <c r="C407" s="14" t="s">
        <v>472</v>
      </c>
      <c r="D407" s="21" t="s">
        <v>1112</v>
      </c>
      <c r="E407" s="7">
        <v>85.63</v>
      </c>
      <c r="F407" s="7">
        <v>17.98</v>
      </c>
      <c r="G407" s="7">
        <f>E407+F407</f>
        <v>103.61</v>
      </c>
      <c r="H407" s="9" t="s">
        <v>95</v>
      </c>
    </row>
    <row r="408" spans="1:8" s="61" customFormat="1" ht="15" customHeight="1">
      <c r="A408" s="23">
        <v>43900</v>
      </c>
      <c r="B408" s="32">
        <v>20067</v>
      </c>
      <c r="C408" s="26" t="s">
        <v>238</v>
      </c>
      <c r="D408" s="17" t="s">
        <v>27</v>
      </c>
      <c r="E408" s="25">
        <v>36.92</v>
      </c>
      <c r="F408" s="25">
        <v>7.75</v>
      </c>
      <c r="G408" s="7">
        <f>E408+F408</f>
        <v>44.67</v>
      </c>
      <c r="H408" s="9" t="s">
        <v>8</v>
      </c>
    </row>
    <row r="409" spans="1:8" s="50" customFormat="1" ht="18" customHeight="1">
      <c r="A409" s="23">
        <v>43900</v>
      </c>
      <c r="B409" s="32">
        <v>61914908</v>
      </c>
      <c r="C409" s="26" t="s">
        <v>264</v>
      </c>
      <c r="D409" s="17" t="s">
        <v>27</v>
      </c>
      <c r="E409" s="25">
        <v>20.079999999999998</v>
      </c>
      <c r="F409" s="25">
        <v>4.22</v>
      </c>
      <c r="G409" s="7">
        <f>E409+F409</f>
        <v>24.299999999999997</v>
      </c>
      <c r="H409" s="9" t="s">
        <v>8</v>
      </c>
    </row>
    <row r="410" spans="1:8" s="50" customFormat="1" ht="20.149999999999999" customHeight="1">
      <c r="A410" s="23">
        <v>43900</v>
      </c>
      <c r="B410" s="32" t="s">
        <v>1180</v>
      </c>
      <c r="C410" s="26" t="s">
        <v>1181</v>
      </c>
      <c r="D410" s="26" t="s">
        <v>27</v>
      </c>
      <c r="E410" s="25">
        <v>134.5</v>
      </c>
      <c r="F410" s="25">
        <v>28.25</v>
      </c>
      <c r="G410" s="7">
        <v>162.75</v>
      </c>
      <c r="H410" s="9" t="s">
        <v>8</v>
      </c>
    </row>
    <row r="411" spans="1:8" s="21" customFormat="1" ht="20.149999999999999" customHeight="1">
      <c r="A411" s="4">
        <v>43901</v>
      </c>
      <c r="B411" s="5">
        <v>8250066382</v>
      </c>
      <c r="C411" s="14" t="s">
        <v>29</v>
      </c>
      <c r="D411" s="11" t="s">
        <v>27</v>
      </c>
      <c r="E411" s="7">
        <v>195</v>
      </c>
      <c r="F411" s="7">
        <v>40.950000000000003</v>
      </c>
      <c r="G411" s="7">
        <f>E411+F411</f>
        <v>235.95</v>
      </c>
      <c r="H411" s="9" t="s">
        <v>8</v>
      </c>
    </row>
    <row r="412" spans="1:8" s="61" customFormat="1" ht="14.9" customHeight="1">
      <c r="A412" s="23">
        <v>43901</v>
      </c>
      <c r="B412" s="18" t="s">
        <v>188</v>
      </c>
      <c r="C412" s="26" t="s">
        <v>178</v>
      </c>
      <c r="D412" s="15" t="s">
        <v>183</v>
      </c>
      <c r="E412" s="25">
        <v>1.5</v>
      </c>
      <c r="F412" s="25">
        <v>0.32</v>
      </c>
      <c r="G412" s="7">
        <v>1.32</v>
      </c>
      <c r="H412" s="9" t="s">
        <v>179</v>
      </c>
    </row>
    <row r="413" spans="1:8" s="21" customFormat="1" ht="20.149999999999999" customHeight="1">
      <c r="A413" s="4">
        <v>43901</v>
      </c>
      <c r="B413" s="5" t="s">
        <v>189</v>
      </c>
      <c r="C413" s="14" t="s">
        <v>178</v>
      </c>
      <c r="D413" s="12" t="s">
        <v>183</v>
      </c>
      <c r="E413" s="7">
        <v>1.1299999999999999</v>
      </c>
      <c r="F413" s="7">
        <v>0.24</v>
      </c>
      <c r="G413" s="7">
        <f t="shared" ref="G413:G418" si="1">E413+F413</f>
        <v>1.3699999999999999</v>
      </c>
      <c r="H413" s="9" t="s">
        <v>179</v>
      </c>
    </row>
    <row r="414" spans="1:8" s="62" customFormat="1" ht="15" customHeight="1">
      <c r="A414" s="4">
        <v>43901</v>
      </c>
      <c r="B414" s="5" t="s">
        <v>190</v>
      </c>
      <c r="C414" s="14" t="s">
        <v>178</v>
      </c>
      <c r="D414" s="12" t="s">
        <v>181</v>
      </c>
      <c r="E414" s="7">
        <v>52</v>
      </c>
      <c r="F414" s="7">
        <v>10.92</v>
      </c>
      <c r="G414" s="7">
        <f t="shared" si="1"/>
        <v>62.92</v>
      </c>
      <c r="H414" s="9" t="s">
        <v>179</v>
      </c>
    </row>
    <row r="415" spans="1:8" s="61" customFormat="1" ht="15" customHeight="1">
      <c r="A415" s="23">
        <v>43901</v>
      </c>
      <c r="B415" s="18">
        <v>4789</v>
      </c>
      <c r="C415" s="26" t="s">
        <v>1129</v>
      </c>
      <c r="D415" s="17" t="s">
        <v>1130</v>
      </c>
      <c r="E415" s="25">
        <v>2107.5</v>
      </c>
      <c r="F415" s="25">
        <v>442.58</v>
      </c>
      <c r="G415" s="25">
        <f t="shared" si="1"/>
        <v>2550.08</v>
      </c>
      <c r="H415" s="9" t="s">
        <v>41</v>
      </c>
    </row>
    <row r="416" spans="1:8" s="21" customFormat="1" ht="23.25" customHeight="1">
      <c r="A416" s="4">
        <v>43902</v>
      </c>
      <c r="B416" s="10" t="s">
        <v>562</v>
      </c>
      <c r="C416" s="14" t="s">
        <v>560</v>
      </c>
      <c r="D416" s="11" t="s">
        <v>561</v>
      </c>
      <c r="E416" s="7">
        <v>638</v>
      </c>
      <c r="F416" s="7">
        <v>133.97999999999999</v>
      </c>
      <c r="G416" s="7">
        <f t="shared" si="1"/>
        <v>771.98</v>
      </c>
      <c r="H416" s="9" t="s">
        <v>369</v>
      </c>
    </row>
    <row r="417" spans="1:8" s="62" customFormat="1" ht="13.5" customHeight="1">
      <c r="A417" s="4">
        <v>43902</v>
      </c>
      <c r="B417" s="5">
        <v>4090745119</v>
      </c>
      <c r="C417" s="12" t="s">
        <v>107</v>
      </c>
      <c r="D417" s="11" t="s">
        <v>27</v>
      </c>
      <c r="E417" s="7">
        <v>46.79</v>
      </c>
      <c r="F417" s="7">
        <v>9.83</v>
      </c>
      <c r="G417" s="7">
        <f t="shared" si="1"/>
        <v>56.62</v>
      </c>
      <c r="H417" s="9" t="s">
        <v>8</v>
      </c>
    </row>
    <row r="418" spans="1:8" s="61" customFormat="1" ht="13.5" customHeight="1">
      <c r="A418" s="23">
        <v>43902</v>
      </c>
      <c r="B418" s="18">
        <v>4090745120</v>
      </c>
      <c r="C418" s="15" t="s">
        <v>107</v>
      </c>
      <c r="D418" s="17" t="s">
        <v>27</v>
      </c>
      <c r="E418" s="25">
        <v>333</v>
      </c>
      <c r="F418" s="25">
        <v>69.930000000000007</v>
      </c>
      <c r="G418" s="25">
        <f t="shared" si="1"/>
        <v>402.93</v>
      </c>
      <c r="H418" s="9" t="s">
        <v>8</v>
      </c>
    </row>
    <row r="419" spans="1:8" s="50" customFormat="1" ht="23.25" customHeight="1">
      <c r="A419" s="23">
        <v>43902</v>
      </c>
      <c r="B419" s="18" t="s">
        <v>1212</v>
      </c>
      <c r="C419" s="15" t="s">
        <v>1210</v>
      </c>
      <c r="D419" s="17" t="s">
        <v>1211</v>
      </c>
      <c r="E419" s="25">
        <v>4055.55</v>
      </c>
      <c r="F419" s="25">
        <v>0</v>
      </c>
      <c r="G419" s="7">
        <f>4055.55+3+10</f>
        <v>4068.55</v>
      </c>
      <c r="H419" s="54" t="s">
        <v>134</v>
      </c>
    </row>
    <row r="420" spans="1:8" s="62" customFormat="1" ht="14.9" customHeight="1">
      <c r="A420" s="4">
        <v>43902</v>
      </c>
      <c r="B420" s="3" t="s">
        <v>1267</v>
      </c>
      <c r="C420" s="14" t="s">
        <v>1266</v>
      </c>
      <c r="D420" s="12" t="s">
        <v>375</v>
      </c>
      <c r="E420" s="25">
        <v>6000</v>
      </c>
      <c r="F420" s="25">
        <v>0</v>
      </c>
      <c r="G420" s="25">
        <v>6000</v>
      </c>
      <c r="H420" s="9" t="s">
        <v>241</v>
      </c>
    </row>
    <row r="421" spans="1:8" s="62" customFormat="1" ht="14.9" customHeight="1">
      <c r="A421" s="4">
        <v>43902</v>
      </c>
      <c r="B421" s="5" t="s">
        <v>318</v>
      </c>
      <c r="C421" s="12" t="s">
        <v>316</v>
      </c>
      <c r="D421" s="11" t="s">
        <v>319</v>
      </c>
      <c r="E421" s="7">
        <v>1082.3399999999999</v>
      </c>
      <c r="F421" s="7">
        <v>108.23</v>
      </c>
      <c r="G421" s="7">
        <f>E421+F421</f>
        <v>1190.57</v>
      </c>
      <c r="H421" s="9" t="s">
        <v>317</v>
      </c>
    </row>
    <row r="422" spans="1:8" s="62" customFormat="1" ht="15" customHeight="1">
      <c r="A422" s="4">
        <v>43902</v>
      </c>
      <c r="B422" s="5" t="s">
        <v>1088</v>
      </c>
      <c r="C422" s="21" t="s">
        <v>1086</v>
      </c>
      <c r="D422" s="11" t="s">
        <v>1087</v>
      </c>
      <c r="E422" s="7">
        <v>1304.3</v>
      </c>
      <c r="F422" s="7">
        <v>273.89999999999998</v>
      </c>
      <c r="G422" s="25">
        <f>E422+F422</f>
        <v>1578.1999999999998</v>
      </c>
      <c r="H422" s="9" t="s">
        <v>41</v>
      </c>
    </row>
    <row r="423" spans="1:8" s="61" customFormat="1" ht="14.25" customHeight="1">
      <c r="A423" s="23">
        <v>43903</v>
      </c>
      <c r="B423" s="32">
        <v>200498</v>
      </c>
      <c r="C423" s="26" t="s">
        <v>1167</v>
      </c>
      <c r="D423" s="26" t="s">
        <v>27</v>
      </c>
      <c r="E423" s="25">
        <v>119.78</v>
      </c>
      <c r="F423" s="25">
        <v>25.15</v>
      </c>
      <c r="G423" s="25">
        <f>E423+F423</f>
        <v>144.93</v>
      </c>
      <c r="H423" s="9" t="s">
        <v>8</v>
      </c>
    </row>
    <row r="424" spans="1:8" s="21" customFormat="1" ht="23.25" customHeight="1">
      <c r="A424" s="4">
        <v>43903</v>
      </c>
      <c r="B424" s="10">
        <v>12639</v>
      </c>
      <c r="C424" s="14" t="s">
        <v>245</v>
      </c>
      <c r="D424" s="14" t="s">
        <v>7</v>
      </c>
      <c r="E424" s="7">
        <v>188.42</v>
      </c>
      <c r="F424" s="7">
        <v>39.57</v>
      </c>
      <c r="G424" s="7">
        <f>E424+F424</f>
        <v>227.98999999999998</v>
      </c>
      <c r="H424" s="9" t="s">
        <v>8</v>
      </c>
    </row>
    <row r="425" spans="1:8" s="62" customFormat="1" ht="15" customHeight="1">
      <c r="A425" s="4">
        <v>43903</v>
      </c>
      <c r="B425" s="10" t="s">
        <v>1283</v>
      </c>
      <c r="C425" s="14" t="s">
        <v>1281</v>
      </c>
      <c r="D425" s="14" t="s">
        <v>1282</v>
      </c>
      <c r="E425" s="7">
        <v>6.95</v>
      </c>
      <c r="F425" s="7">
        <v>1.46</v>
      </c>
      <c r="G425" s="7">
        <v>8.41</v>
      </c>
      <c r="H425" s="9" t="s">
        <v>369</v>
      </c>
    </row>
    <row r="426" spans="1:8" s="62" customFormat="1" ht="15" customHeight="1">
      <c r="A426" s="4">
        <v>43903</v>
      </c>
      <c r="B426" s="10" t="s">
        <v>736</v>
      </c>
      <c r="C426" s="14" t="s">
        <v>737</v>
      </c>
      <c r="D426" s="11" t="s">
        <v>738</v>
      </c>
      <c r="E426" s="7">
        <v>37.5</v>
      </c>
      <c r="F426" s="7">
        <v>7.87</v>
      </c>
      <c r="G426" s="7">
        <f>E426+F426</f>
        <v>45.37</v>
      </c>
      <c r="H426" s="54" t="s">
        <v>685</v>
      </c>
    </row>
    <row r="427" spans="1:8" s="62" customFormat="1" ht="15" customHeight="1">
      <c r="A427" s="4">
        <v>43903</v>
      </c>
      <c r="B427" s="10">
        <v>1203356339</v>
      </c>
      <c r="C427" s="14" t="s">
        <v>1219</v>
      </c>
      <c r="D427" s="11" t="s">
        <v>1220</v>
      </c>
      <c r="E427" s="7">
        <v>774</v>
      </c>
      <c r="F427" s="7">
        <v>0</v>
      </c>
      <c r="G427" s="7">
        <v>774</v>
      </c>
      <c r="H427" s="9" t="s">
        <v>369</v>
      </c>
    </row>
    <row r="428" spans="1:8" s="61" customFormat="1" ht="13.5" customHeight="1">
      <c r="A428" s="23">
        <v>43903</v>
      </c>
      <c r="B428" s="32">
        <v>1203356265</v>
      </c>
      <c r="C428" s="26" t="s">
        <v>1219</v>
      </c>
      <c r="D428" s="17" t="s">
        <v>1220</v>
      </c>
      <c r="E428" s="25">
        <v>132.02000000000001</v>
      </c>
      <c r="F428" s="25">
        <v>0</v>
      </c>
      <c r="G428" s="25">
        <v>132.02000000000001</v>
      </c>
      <c r="H428" s="9" t="s">
        <v>369</v>
      </c>
    </row>
    <row r="429" spans="1:8" s="61" customFormat="1" ht="15" customHeight="1">
      <c r="A429" s="23">
        <v>43903</v>
      </c>
      <c r="B429" s="10" t="s">
        <v>1263</v>
      </c>
      <c r="C429" s="26" t="s">
        <v>737</v>
      </c>
      <c r="D429" s="17" t="s">
        <v>738</v>
      </c>
      <c r="E429" s="25">
        <v>37.5</v>
      </c>
      <c r="F429" s="25">
        <v>7.88</v>
      </c>
      <c r="G429" s="25">
        <f>E429+F429</f>
        <v>45.38</v>
      </c>
      <c r="H429" s="54" t="s">
        <v>685</v>
      </c>
    </row>
    <row r="430" spans="1:8" s="50" customFormat="1" ht="20.149999999999999" customHeight="1">
      <c r="A430" s="23">
        <v>43903</v>
      </c>
      <c r="B430" s="18" t="s">
        <v>1206</v>
      </c>
      <c r="C430" s="15" t="s">
        <v>1205</v>
      </c>
      <c r="D430" s="17" t="s">
        <v>1577</v>
      </c>
      <c r="E430" s="25">
        <v>83</v>
      </c>
      <c r="F430" s="25">
        <v>0</v>
      </c>
      <c r="G430" s="25">
        <v>83</v>
      </c>
      <c r="H430" s="9" t="s">
        <v>241</v>
      </c>
    </row>
    <row r="431" spans="1:8" s="50" customFormat="1" ht="23.25" customHeight="1">
      <c r="A431" s="23">
        <v>43903</v>
      </c>
      <c r="B431" s="18" t="s">
        <v>1444</v>
      </c>
      <c r="C431" s="15" t="s">
        <v>460</v>
      </c>
      <c r="D431" s="17" t="s">
        <v>461</v>
      </c>
      <c r="E431" s="25">
        <v>11.5</v>
      </c>
      <c r="F431" s="25">
        <v>0</v>
      </c>
      <c r="G431" s="25">
        <v>11.5</v>
      </c>
      <c r="H431" s="9" t="s">
        <v>95</v>
      </c>
    </row>
    <row r="432" spans="1:8" s="62" customFormat="1" ht="14.9" customHeight="1">
      <c r="A432" s="4">
        <v>43903</v>
      </c>
      <c r="B432" s="5" t="s">
        <v>1183</v>
      </c>
      <c r="C432" s="12" t="s">
        <v>148</v>
      </c>
      <c r="D432" s="11" t="s">
        <v>1182</v>
      </c>
      <c r="E432" s="7">
        <v>43412</v>
      </c>
      <c r="F432" s="7">
        <v>9116.52</v>
      </c>
      <c r="G432" s="7">
        <f>E432+F432</f>
        <v>52528.520000000004</v>
      </c>
      <c r="H432" s="9" t="s">
        <v>41</v>
      </c>
    </row>
    <row r="433" spans="1:8" s="62" customFormat="1" ht="15" customHeight="1">
      <c r="A433" s="4">
        <v>43904</v>
      </c>
      <c r="B433" s="5" t="s">
        <v>550</v>
      </c>
      <c r="C433" s="12" t="s">
        <v>44</v>
      </c>
      <c r="D433" s="11" t="s">
        <v>551</v>
      </c>
      <c r="E433" s="7">
        <v>-364.77</v>
      </c>
      <c r="F433" s="7">
        <v>-76.599999999999994</v>
      </c>
      <c r="G433" s="7">
        <f>E433+F433</f>
        <v>-441.37</v>
      </c>
      <c r="H433" s="54" t="s">
        <v>46</v>
      </c>
    </row>
    <row r="434" spans="1:8" s="62" customFormat="1" ht="15" customHeight="1">
      <c r="A434" s="4">
        <v>43905</v>
      </c>
      <c r="B434" s="5" t="s">
        <v>49</v>
      </c>
      <c r="C434" s="12" t="s">
        <v>44</v>
      </c>
      <c r="D434" s="11" t="s">
        <v>45</v>
      </c>
      <c r="E434" s="7">
        <v>284.43</v>
      </c>
      <c r="F434" s="7">
        <v>59.73</v>
      </c>
      <c r="G434" s="7">
        <v>344.16</v>
      </c>
      <c r="H434" s="54" t="s">
        <v>46</v>
      </c>
    </row>
    <row r="435" spans="1:8" s="62" customFormat="1" ht="14.25" customHeight="1">
      <c r="A435" s="4">
        <v>43905</v>
      </c>
      <c r="B435" s="5" t="s">
        <v>1134</v>
      </c>
      <c r="C435" s="12" t="s">
        <v>93</v>
      </c>
      <c r="D435" s="11" t="s">
        <v>619</v>
      </c>
      <c r="E435" s="7">
        <v>14</v>
      </c>
      <c r="F435" s="7">
        <v>2.94</v>
      </c>
      <c r="G435" s="25">
        <v>16.940000000000001</v>
      </c>
      <c r="H435" s="9" t="s">
        <v>95</v>
      </c>
    </row>
    <row r="436" spans="1:8" s="61" customFormat="1" ht="16.399999999999999" customHeight="1">
      <c r="A436" s="23">
        <v>43905</v>
      </c>
      <c r="B436" s="18" t="s">
        <v>1140</v>
      </c>
      <c r="C436" s="15" t="s">
        <v>93</v>
      </c>
      <c r="D436" s="17" t="s">
        <v>2534</v>
      </c>
      <c r="E436" s="7">
        <v>14.54</v>
      </c>
      <c r="F436" s="7">
        <v>3.05</v>
      </c>
      <c r="G436" s="7">
        <f t="shared" ref="G436:G450" si="2">E436+F436</f>
        <v>17.59</v>
      </c>
      <c r="H436" s="9" t="s">
        <v>95</v>
      </c>
    </row>
    <row r="437" spans="1:8" s="61" customFormat="1" ht="13.5" customHeight="1">
      <c r="A437" s="23">
        <v>43905</v>
      </c>
      <c r="B437" s="18" t="s">
        <v>1170</v>
      </c>
      <c r="C437" s="15" t="s">
        <v>1168</v>
      </c>
      <c r="D437" s="17" t="s">
        <v>1169</v>
      </c>
      <c r="E437" s="7">
        <v>582.5</v>
      </c>
      <c r="F437" s="7">
        <v>122.33</v>
      </c>
      <c r="G437" s="7">
        <f t="shared" si="2"/>
        <v>704.83</v>
      </c>
      <c r="H437" s="9" t="s">
        <v>8</v>
      </c>
    </row>
    <row r="438" spans="1:8" s="62" customFormat="1" ht="13.5" customHeight="1">
      <c r="A438" s="4">
        <v>43905</v>
      </c>
      <c r="B438" s="5" t="s">
        <v>1197</v>
      </c>
      <c r="C438" s="12" t="s">
        <v>93</v>
      </c>
      <c r="D438" s="11" t="s">
        <v>1196</v>
      </c>
      <c r="E438" s="7">
        <v>14.54</v>
      </c>
      <c r="F438" s="7">
        <v>3.05</v>
      </c>
      <c r="G438" s="7">
        <f t="shared" si="2"/>
        <v>17.59</v>
      </c>
      <c r="H438" s="9" t="s">
        <v>95</v>
      </c>
    </row>
    <row r="439" spans="1:8" s="62" customFormat="1" ht="14.25" customHeight="1">
      <c r="A439" s="4">
        <v>43905</v>
      </c>
      <c r="B439" s="5" t="s">
        <v>1214</v>
      </c>
      <c r="C439" s="12" t="s">
        <v>93</v>
      </c>
      <c r="D439" s="11" t="s">
        <v>1213</v>
      </c>
      <c r="E439" s="7">
        <v>12.07</v>
      </c>
      <c r="F439" s="7">
        <v>2.5299999999999998</v>
      </c>
      <c r="G439" s="7">
        <f t="shared" si="2"/>
        <v>14.6</v>
      </c>
      <c r="H439" s="9" t="s">
        <v>95</v>
      </c>
    </row>
    <row r="440" spans="1:8" s="21" customFormat="1" ht="20.149999999999999" customHeight="1">
      <c r="A440" s="4">
        <v>43905</v>
      </c>
      <c r="B440" s="5" t="s">
        <v>1230</v>
      </c>
      <c r="C440" s="12" t="s">
        <v>93</v>
      </c>
      <c r="D440" s="11" t="s">
        <v>2535</v>
      </c>
      <c r="E440" s="7">
        <v>14</v>
      </c>
      <c r="F440" s="7">
        <v>2.94</v>
      </c>
      <c r="G440" s="7">
        <f t="shared" si="2"/>
        <v>16.940000000000001</v>
      </c>
      <c r="H440" s="9" t="s">
        <v>95</v>
      </c>
    </row>
    <row r="441" spans="1:8" s="21" customFormat="1" ht="20.149999999999999" customHeight="1">
      <c r="A441" s="4">
        <v>43906</v>
      </c>
      <c r="B441" s="10">
        <v>201703</v>
      </c>
      <c r="C441" s="14" t="s">
        <v>458</v>
      </c>
      <c r="D441" s="14" t="s">
        <v>27</v>
      </c>
      <c r="E441" s="7">
        <v>123.4</v>
      </c>
      <c r="F441" s="7">
        <v>25.91</v>
      </c>
      <c r="G441" s="7">
        <f t="shared" si="2"/>
        <v>149.31</v>
      </c>
      <c r="H441" s="9" t="s">
        <v>8</v>
      </c>
    </row>
    <row r="442" spans="1:8" s="21" customFormat="1" ht="20.149999999999999" customHeight="1">
      <c r="A442" s="4">
        <v>43906</v>
      </c>
      <c r="B442" s="10">
        <v>7061792656</v>
      </c>
      <c r="C442" s="14" t="s">
        <v>347</v>
      </c>
      <c r="D442" s="11" t="s">
        <v>27</v>
      </c>
      <c r="E442" s="7">
        <v>21.3</v>
      </c>
      <c r="F442" s="7">
        <v>4.47</v>
      </c>
      <c r="G442" s="7">
        <f t="shared" si="2"/>
        <v>25.77</v>
      </c>
      <c r="H442" s="9" t="s">
        <v>8</v>
      </c>
    </row>
    <row r="443" spans="1:8" ht="16.399999999999999" customHeight="1">
      <c r="A443" s="4">
        <v>43906</v>
      </c>
      <c r="B443" s="10">
        <v>7061792660</v>
      </c>
      <c r="C443" s="14" t="s">
        <v>347</v>
      </c>
      <c r="D443" s="11" t="s">
        <v>27</v>
      </c>
      <c r="E443" s="7">
        <v>85.07</v>
      </c>
      <c r="F443" s="7">
        <v>17.86</v>
      </c>
      <c r="G443" s="7">
        <f t="shared" si="2"/>
        <v>102.92999999999999</v>
      </c>
      <c r="H443" s="9" t="s">
        <v>8</v>
      </c>
    </row>
    <row r="444" spans="1:8" s="21" customFormat="1" ht="20.149999999999999" customHeight="1">
      <c r="A444" s="4">
        <v>43906</v>
      </c>
      <c r="B444" s="10">
        <v>7061792657</v>
      </c>
      <c r="C444" s="14" t="s">
        <v>347</v>
      </c>
      <c r="D444" s="11" t="s">
        <v>27</v>
      </c>
      <c r="E444" s="7">
        <v>209.4</v>
      </c>
      <c r="F444" s="7">
        <v>43.97</v>
      </c>
      <c r="G444" s="7">
        <f t="shared" si="2"/>
        <v>253.37</v>
      </c>
      <c r="H444" s="9" t="s">
        <v>8</v>
      </c>
    </row>
    <row r="445" spans="1:8" s="64" customFormat="1" ht="15" customHeight="1">
      <c r="A445" s="4">
        <v>43906</v>
      </c>
      <c r="B445" s="34">
        <v>7061792658</v>
      </c>
      <c r="C445" s="30" t="s">
        <v>347</v>
      </c>
      <c r="D445" s="24" t="s">
        <v>27</v>
      </c>
      <c r="E445" s="22">
        <v>315.56</v>
      </c>
      <c r="F445" s="22">
        <v>66.27</v>
      </c>
      <c r="G445" s="22">
        <f t="shared" si="2"/>
        <v>381.83</v>
      </c>
      <c r="H445" s="9" t="s">
        <v>8</v>
      </c>
    </row>
    <row r="446" spans="1:8" s="64" customFormat="1" ht="14.9" customHeight="1">
      <c r="A446" s="4">
        <v>43906</v>
      </c>
      <c r="B446" s="34">
        <v>7061792659</v>
      </c>
      <c r="C446" s="30" t="s">
        <v>347</v>
      </c>
      <c r="D446" s="24" t="s">
        <v>27</v>
      </c>
      <c r="E446" s="22">
        <v>374.8</v>
      </c>
      <c r="F446" s="22">
        <v>78.709999999999994</v>
      </c>
      <c r="G446" s="7">
        <f t="shared" si="2"/>
        <v>453.51</v>
      </c>
      <c r="H446" s="9" t="s">
        <v>8</v>
      </c>
    </row>
    <row r="447" spans="1:8" s="62" customFormat="1" ht="14.9" customHeight="1">
      <c r="A447" s="4">
        <v>43906</v>
      </c>
      <c r="B447" s="5">
        <v>8250068878</v>
      </c>
      <c r="C447" s="14" t="s">
        <v>29</v>
      </c>
      <c r="D447" s="11" t="s">
        <v>1128</v>
      </c>
      <c r="E447" s="7">
        <v>701.93</v>
      </c>
      <c r="F447" s="7">
        <v>147.4</v>
      </c>
      <c r="G447" s="7">
        <f t="shared" si="2"/>
        <v>849.32999999999993</v>
      </c>
      <c r="H447" s="9" t="s">
        <v>8</v>
      </c>
    </row>
    <row r="448" spans="1:8" ht="14.9" customHeight="1">
      <c r="A448" s="4">
        <v>43906</v>
      </c>
      <c r="B448" s="5" t="s">
        <v>1186</v>
      </c>
      <c r="C448" s="12" t="s">
        <v>52</v>
      </c>
      <c r="D448" s="11" t="s">
        <v>45</v>
      </c>
      <c r="E448" s="7">
        <v>414.93</v>
      </c>
      <c r="F448" s="7">
        <v>87.14</v>
      </c>
      <c r="G448" s="7">
        <f t="shared" si="2"/>
        <v>502.07</v>
      </c>
      <c r="H448" s="54" t="s">
        <v>46</v>
      </c>
    </row>
    <row r="449" spans="1:8" ht="14.9" customHeight="1">
      <c r="A449" s="4">
        <v>43906</v>
      </c>
      <c r="B449" s="5" t="s">
        <v>1198</v>
      </c>
      <c r="C449" s="12" t="s">
        <v>52</v>
      </c>
      <c r="D449" s="11" t="s">
        <v>45</v>
      </c>
      <c r="E449" s="7">
        <v>332.75</v>
      </c>
      <c r="F449" s="7">
        <v>69.88</v>
      </c>
      <c r="G449" s="7">
        <f t="shared" si="2"/>
        <v>402.63</v>
      </c>
      <c r="H449" s="54" t="s">
        <v>46</v>
      </c>
    </row>
    <row r="450" spans="1:8" s="61" customFormat="1" ht="15" customHeight="1">
      <c r="A450" s="23">
        <v>43906</v>
      </c>
      <c r="B450" s="18" t="s">
        <v>1200</v>
      </c>
      <c r="C450" s="12" t="s">
        <v>52</v>
      </c>
      <c r="D450" s="11" t="s">
        <v>45</v>
      </c>
      <c r="E450" s="25">
        <v>439.14</v>
      </c>
      <c r="F450" s="25">
        <v>92.12</v>
      </c>
      <c r="G450" s="25">
        <f t="shared" si="2"/>
        <v>531.26</v>
      </c>
      <c r="H450" s="54" t="s">
        <v>46</v>
      </c>
    </row>
    <row r="451" spans="1:8" s="21" customFormat="1" ht="20.149999999999999" customHeight="1">
      <c r="A451" s="4">
        <v>43906</v>
      </c>
      <c r="B451" s="10">
        <v>56082720</v>
      </c>
      <c r="C451" s="14" t="s">
        <v>1102</v>
      </c>
      <c r="D451" s="14" t="s">
        <v>27</v>
      </c>
      <c r="E451" s="7">
        <v>273.39999999999998</v>
      </c>
      <c r="F451" s="7">
        <v>0</v>
      </c>
      <c r="G451" s="7">
        <v>273.39999999999998</v>
      </c>
      <c r="H451" s="9" t="s">
        <v>8</v>
      </c>
    </row>
    <row r="452" spans="1:8" s="62" customFormat="1" ht="12.75" customHeight="1">
      <c r="A452" s="4">
        <v>43906</v>
      </c>
      <c r="B452" s="5" t="s">
        <v>1069</v>
      </c>
      <c r="C452" s="12" t="s">
        <v>1064</v>
      </c>
      <c r="D452" s="12" t="s">
        <v>1070</v>
      </c>
      <c r="E452" s="7">
        <v>769.62</v>
      </c>
      <c r="F452" s="7">
        <v>0</v>
      </c>
      <c r="G452" s="7">
        <v>769.62</v>
      </c>
      <c r="H452" s="54" t="s">
        <v>685</v>
      </c>
    </row>
    <row r="453" spans="1:8" ht="14.9" customHeight="1">
      <c r="A453" s="4">
        <v>43906</v>
      </c>
      <c r="B453" s="5" t="s">
        <v>2298</v>
      </c>
      <c r="C453" s="12" t="s">
        <v>362</v>
      </c>
      <c r="D453" s="12" t="s">
        <v>2299</v>
      </c>
      <c r="E453" s="7">
        <v>3480</v>
      </c>
      <c r="F453" s="7">
        <v>730.8</v>
      </c>
      <c r="G453" s="7">
        <f>E453+F453</f>
        <v>4210.8</v>
      </c>
      <c r="H453" s="54" t="s">
        <v>41</v>
      </c>
    </row>
    <row r="454" spans="1:8" s="62" customFormat="1" ht="13.5" customHeight="1">
      <c r="A454" s="4">
        <v>43907</v>
      </c>
      <c r="B454" s="32">
        <v>7058102404</v>
      </c>
      <c r="C454" s="14" t="s">
        <v>347</v>
      </c>
      <c r="D454" s="11" t="s">
        <v>349</v>
      </c>
      <c r="E454" s="7">
        <v>-437.6</v>
      </c>
      <c r="F454" s="7">
        <v>-91.9</v>
      </c>
      <c r="G454" s="7">
        <v>-529.5</v>
      </c>
      <c r="H454" s="9" t="s">
        <v>8</v>
      </c>
    </row>
    <row r="455" spans="1:8" s="62" customFormat="1" ht="13.5" customHeight="1">
      <c r="A455" s="4">
        <v>43907</v>
      </c>
      <c r="B455" s="18">
        <v>8250069804</v>
      </c>
      <c r="C455" s="14" t="s">
        <v>29</v>
      </c>
      <c r="D455" s="11" t="s">
        <v>1128</v>
      </c>
      <c r="E455" s="7">
        <v>263.73</v>
      </c>
      <c r="F455" s="7">
        <v>55.38</v>
      </c>
      <c r="G455" s="7">
        <f>E455+F455</f>
        <v>319.11</v>
      </c>
      <c r="H455" s="9" t="s">
        <v>8</v>
      </c>
    </row>
    <row r="456" spans="1:8" s="62" customFormat="1" ht="13.5" customHeight="1">
      <c r="A456" s="4">
        <v>43908</v>
      </c>
      <c r="B456" s="5" t="s">
        <v>354</v>
      </c>
      <c r="C456" s="12" t="s">
        <v>264</v>
      </c>
      <c r="D456" s="11" t="s">
        <v>27</v>
      </c>
      <c r="E456" s="7">
        <v>2.79</v>
      </c>
      <c r="F456" s="7">
        <v>0.59</v>
      </c>
      <c r="G456" s="7">
        <f>E456+F456</f>
        <v>3.38</v>
      </c>
      <c r="H456" s="9" t="s">
        <v>8</v>
      </c>
    </row>
    <row r="457" spans="1:8" ht="14.9" customHeight="1">
      <c r="A457" s="4">
        <v>43908</v>
      </c>
      <c r="B457" s="3" t="s">
        <v>1352</v>
      </c>
      <c r="C457" s="14" t="s">
        <v>1351</v>
      </c>
      <c r="D457" s="12" t="s">
        <v>375</v>
      </c>
      <c r="E457" s="7">
        <v>100</v>
      </c>
      <c r="F457" s="7">
        <v>0</v>
      </c>
      <c r="G457" s="7">
        <v>100</v>
      </c>
      <c r="H457" s="9" t="s">
        <v>241</v>
      </c>
    </row>
    <row r="458" spans="1:8" s="62" customFormat="1" ht="13.5" customHeight="1">
      <c r="A458" s="4">
        <v>43909</v>
      </c>
      <c r="B458" s="5" t="s">
        <v>1229</v>
      </c>
      <c r="C458" s="12" t="s">
        <v>1227</v>
      </c>
      <c r="D458" s="11" t="s">
        <v>1228</v>
      </c>
      <c r="E458" s="7">
        <v>71.13</v>
      </c>
      <c r="F458" s="7">
        <v>307.77</v>
      </c>
      <c r="G458" s="7">
        <f t="shared" ref="G458:G464" si="3">E458+F458</f>
        <v>378.9</v>
      </c>
      <c r="H458" s="9" t="s">
        <v>95</v>
      </c>
    </row>
    <row r="459" spans="1:8" s="62" customFormat="1" ht="13.5" customHeight="1">
      <c r="A459" s="4">
        <v>43909</v>
      </c>
      <c r="B459" s="5" t="s">
        <v>1024</v>
      </c>
      <c r="C459" s="14" t="s">
        <v>1020</v>
      </c>
      <c r="D459" s="11" t="s">
        <v>1025</v>
      </c>
      <c r="E459" s="7">
        <v>54.4</v>
      </c>
      <c r="F459" s="7">
        <v>10.28</v>
      </c>
      <c r="G459" s="7">
        <f t="shared" si="3"/>
        <v>64.679999999999993</v>
      </c>
      <c r="H459" s="54" t="s">
        <v>984</v>
      </c>
    </row>
    <row r="460" spans="1:8" s="21" customFormat="1" ht="20.149999999999999" customHeight="1">
      <c r="A460" s="4">
        <v>43910</v>
      </c>
      <c r="B460" s="5" t="s">
        <v>1174</v>
      </c>
      <c r="C460" s="12" t="s">
        <v>1173</v>
      </c>
      <c r="D460" s="11" t="s">
        <v>27</v>
      </c>
      <c r="E460" s="7">
        <v>615.79999999999995</v>
      </c>
      <c r="F460" s="7">
        <v>129.32</v>
      </c>
      <c r="G460" s="7">
        <f t="shared" si="3"/>
        <v>745.11999999999989</v>
      </c>
      <c r="H460" s="9" t="s">
        <v>8</v>
      </c>
    </row>
    <row r="461" spans="1:8" s="21" customFormat="1" ht="20.149999999999999" customHeight="1">
      <c r="A461" s="4">
        <v>43910</v>
      </c>
      <c r="B461" s="5" t="s">
        <v>1208</v>
      </c>
      <c r="C461" s="12" t="s">
        <v>148</v>
      </c>
      <c r="D461" s="11" t="s">
        <v>1207</v>
      </c>
      <c r="E461" s="7">
        <v>5678</v>
      </c>
      <c r="F461" s="7">
        <v>1192.3800000000001</v>
      </c>
      <c r="G461" s="25">
        <f t="shared" si="3"/>
        <v>6870.38</v>
      </c>
      <c r="H461" s="9" t="s">
        <v>8</v>
      </c>
    </row>
    <row r="462" spans="1:8" s="21" customFormat="1" ht="20.25" customHeight="1">
      <c r="A462" s="4">
        <v>43910</v>
      </c>
      <c r="B462" s="5" t="s">
        <v>1273</v>
      </c>
      <c r="C462" s="12" t="s">
        <v>1272</v>
      </c>
      <c r="D462" s="11" t="s">
        <v>1269</v>
      </c>
      <c r="E462" s="7">
        <v>212.06</v>
      </c>
      <c r="F462" s="7">
        <v>44.53</v>
      </c>
      <c r="G462" s="25">
        <f t="shared" si="3"/>
        <v>256.59000000000003</v>
      </c>
      <c r="H462" s="9" t="s">
        <v>1270</v>
      </c>
    </row>
    <row r="463" spans="1:8" s="50" customFormat="1" ht="20.149999999999999" customHeight="1">
      <c r="A463" s="23">
        <v>43911</v>
      </c>
      <c r="B463" s="18" t="s">
        <v>1091</v>
      </c>
      <c r="C463" s="26" t="s">
        <v>29</v>
      </c>
      <c r="D463" s="17" t="s">
        <v>27</v>
      </c>
      <c r="E463" s="25">
        <v>213</v>
      </c>
      <c r="F463" s="25">
        <v>44.73</v>
      </c>
      <c r="G463" s="25">
        <f t="shared" si="3"/>
        <v>257.73</v>
      </c>
      <c r="H463" s="9" t="s">
        <v>8</v>
      </c>
    </row>
    <row r="464" spans="1:8" s="50" customFormat="1" ht="20.149999999999999" customHeight="1">
      <c r="A464" s="23">
        <v>43913</v>
      </c>
      <c r="B464" s="18" t="s">
        <v>1187</v>
      </c>
      <c r="C464" s="15" t="s">
        <v>52</v>
      </c>
      <c r="D464" s="17" t="s">
        <v>45</v>
      </c>
      <c r="E464" s="25">
        <v>71.73</v>
      </c>
      <c r="F464" s="25">
        <v>15.06</v>
      </c>
      <c r="G464" s="25">
        <f t="shared" si="3"/>
        <v>86.79</v>
      </c>
      <c r="H464" s="54" t="s">
        <v>46</v>
      </c>
    </row>
    <row r="465" spans="1:8" s="21" customFormat="1" ht="23.25" customHeight="1">
      <c r="A465" s="4">
        <v>43913</v>
      </c>
      <c r="B465" s="10">
        <v>1203360244</v>
      </c>
      <c r="C465" s="14" t="s">
        <v>1219</v>
      </c>
      <c r="D465" s="11" t="s">
        <v>1220</v>
      </c>
      <c r="E465" s="7">
        <v>129</v>
      </c>
      <c r="F465" s="7">
        <v>0</v>
      </c>
      <c r="G465" s="7">
        <v>129</v>
      </c>
      <c r="H465" s="9" t="s">
        <v>369</v>
      </c>
    </row>
    <row r="466" spans="1:8" s="21" customFormat="1" ht="23.25" customHeight="1">
      <c r="A466" s="4">
        <v>43913</v>
      </c>
      <c r="B466" s="10" t="s">
        <v>718</v>
      </c>
      <c r="C466" s="14" t="s">
        <v>711</v>
      </c>
      <c r="D466" s="11" t="s">
        <v>719</v>
      </c>
      <c r="E466" s="7">
        <v>504.8</v>
      </c>
      <c r="F466" s="7">
        <v>51.47</v>
      </c>
      <c r="G466" s="7">
        <f>E466+F466</f>
        <v>556.27</v>
      </c>
      <c r="H466" s="54" t="s">
        <v>350</v>
      </c>
    </row>
    <row r="467" spans="1:8" s="21" customFormat="1" ht="20.149999999999999" customHeight="1">
      <c r="A467" s="4">
        <v>43913</v>
      </c>
      <c r="B467" s="5" t="s">
        <v>1241</v>
      </c>
      <c r="C467" s="12" t="s">
        <v>1237</v>
      </c>
      <c r="D467" s="12" t="s">
        <v>1242</v>
      </c>
      <c r="E467" s="7">
        <v>133.33000000000001</v>
      </c>
      <c r="F467" s="7">
        <v>26.83</v>
      </c>
      <c r="G467" s="7">
        <f>E467+F467</f>
        <v>160.16000000000003</v>
      </c>
      <c r="H467" s="54" t="s">
        <v>984</v>
      </c>
    </row>
    <row r="468" spans="1:8" ht="16.399999999999999" customHeight="1">
      <c r="A468" s="4">
        <v>43913</v>
      </c>
      <c r="B468" s="10" t="s">
        <v>933</v>
      </c>
      <c r="C468" s="14" t="s">
        <v>928</v>
      </c>
      <c r="D468" s="11" t="s">
        <v>934</v>
      </c>
      <c r="E468" s="7">
        <v>631.48</v>
      </c>
      <c r="F468" s="7">
        <v>132.61000000000001</v>
      </c>
      <c r="G468" s="25">
        <v>764.09</v>
      </c>
      <c r="H468" s="54" t="s">
        <v>150</v>
      </c>
    </row>
    <row r="469" spans="1:8" s="62" customFormat="1" ht="15" customHeight="1">
      <c r="A469" s="4">
        <v>43914</v>
      </c>
      <c r="B469" s="5">
        <v>3956</v>
      </c>
      <c r="C469" s="12" t="s">
        <v>819</v>
      </c>
      <c r="D469" s="11" t="s">
        <v>27</v>
      </c>
      <c r="E469" s="7">
        <v>635.99</v>
      </c>
      <c r="F469" s="7">
        <v>0</v>
      </c>
      <c r="G469" s="25">
        <v>635.99</v>
      </c>
      <c r="H469" s="9" t="s">
        <v>8</v>
      </c>
    </row>
    <row r="470" spans="1:8" s="21" customFormat="1" ht="20.149999999999999" customHeight="1">
      <c r="A470" s="4">
        <v>43915</v>
      </c>
      <c r="B470" s="5" t="s">
        <v>1271</v>
      </c>
      <c r="C470" s="12" t="s">
        <v>1268</v>
      </c>
      <c r="D470" s="11" t="s">
        <v>1269</v>
      </c>
      <c r="E470" s="25">
        <v>75.02</v>
      </c>
      <c r="F470" s="25">
        <v>15.75</v>
      </c>
      <c r="G470" s="22">
        <f>E470+F470</f>
        <v>90.77</v>
      </c>
      <c r="H470" s="9" t="s">
        <v>1270</v>
      </c>
    </row>
    <row r="471" spans="1:8" s="21" customFormat="1" ht="20.149999999999999" customHeight="1">
      <c r="A471" s="4">
        <v>43915</v>
      </c>
      <c r="B471" s="5" t="s">
        <v>2300</v>
      </c>
      <c r="C471" s="12" t="s">
        <v>362</v>
      </c>
      <c r="D471" s="12" t="s">
        <v>2301</v>
      </c>
      <c r="E471" s="7">
        <v>8310</v>
      </c>
      <c r="F471" s="7">
        <v>1745.1</v>
      </c>
      <c r="G471" s="25">
        <f>E471+F471</f>
        <v>10055.1</v>
      </c>
      <c r="H471" s="54" t="s">
        <v>41</v>
      </c>
    </row>
    <row r="472" spans="1:8" ht="16.399999999999999" customHeight="1">
      <c r="A472" s="4">
        <v>43916</v>
      </c>
      <c r="B472" s="10" t="s">
        <v>1262</v>
      </c>
      <c r="C472" s="14" t="s">
        <v>1181</v>
      </c>
      <c r="D472" s="14" t="s">
        <v>27</v>
      </c>
      <c r="E472" s="7">
        <v>218</v>
      </c>
      <c r="F472" s="7">
        <v>45.78</v>
      </c>
      <c r="G472" s="25">
        <f>E472+F472</f>
        <v>263.77999999999997</v>
      </c>
      <c r="H472" s="9" t="s">
        <v>8</v>
      </c>
    </row>
    <row r="473" spans="1:8" s="21" customFormat="1" ht="20.149999999999999" customHeight="1">
      <c r="A473" s="4">
        <v>43916</v>
      </c>
      <c r="B473" s="10">
        <v>84856</v>
      </c>
      <c r="C473" s="14" t="s">
        <v>351</v>
      </c>
      <c r="D473" s="14" t="s">
        <v>352</v>
      </c>
      <c r="E473" s="7">
        <v>11013.46</v>
      </c>
      <c r="F473" s="7">
        <v>2312.83</v>
      </c>
      <c r="G473" s="25">
        <f>E473+F473</f>
        <v>13326.289999999999</v>
      </c>
      <c r="H473" s="9" t="s">
        <v>41</v>
      </c>
    </row>
    <row r="474" spans="1:8" s="21" customFormat="1" ht="20.149999999999999" customHeight="1">
      <c r="A474" s="4">
        <v>43917</v>
      </c>
      <c r="B474" s="5" t="s">
        <v>957</v>
      </c>
      <c r="C474" s="12" t="s">
        <v>107</v>
      </c>
      <c r="D474" s="11" t="s">
        <v>27</v>
      </c>
      <c r="E474" s="7">
        <v>37.6</v>
      </c>
      <c r="F474" s="7">
        <v>7.9</v>
      </c>
      <c r="G474" s="7">
        <f>E474+F474</f>
        <v>45.5</v>
      </c>
      <c r="H474" s="9" t="s">
        <v>8</v>
      </c>
    </row>
    <row r="475" spans="1:8" s="21" customFormat="1" ht="20.149999999999999" customHeight="1">
      <c r="A475" s="4">
        <v>43917</v>
      </c>
      <c r="B475" s="5" t="s">
        <v>688</v>
      </c>
      <c r="C475" s="12" t="s">
        <v>683</v>
      </c>
      <c r="D475" s="11" t="s">
        <v>689</v>
      </c>
      <c r="E475" s="7">
        <v>1190</v>
      </c>
      <c r="F475" s="7">
        <v>249.9</v>
      </c>
      <c r="G475" s="7">
        <v>1439.9</v>
      </c>
      <c r="H475" s="9" t="s">
        <v>369</v>
      </c>
    </row>
    <row r="476" spans="1:8" s="21" customFormat="1" ht="14.9" customHeight="1">
      <c r="A476" s="4">
        <v>43917</v>
      </c>
      <c r="B476" s="5" t="s">
        <v>1274</v>
      </c>
      <c r="C476" s="9" t="s">
        <v>55</v>
      </c>
      <c r="D476" s="11" t="s">
        <v>2531</v>
      </c>
      <c r="E476" s="65">
        <v>130.63</v>
      </c>
      <c r="F476" s="65">
        <v>0</v>
      </c>
      <c r="G476" s="65">
        <v>130.63</v>
      </c>
      <c r="H476" s="62" t="s">
        <v>959</v>
      </c>
    </row>
    <row r="477" spans="1:8" s="21" customFormat="1" ht="14.9" customHeight="1">
      <c r="A477" s="4">
        <v>43920</v>
      </c>
      <c r="B477" s="5" t="s">
        <v>35</v>
      </c>
      <c r="C477" s="14" t="s">
        <v>29</v>
      </c>
      <c r="D477" s="11" t="s">
        <v>36</v>
      </c>
      <c r="E477" s="7">
        <v>-924</v>
      </c>
      <c r="F477" s="7">
        <v>-194.04</v>
      </c>
      <c r="G477" s="7">
        <v>-1118.04</v>
      </c>
      <c r="H477" s="9" t="s">
        <v>8</v>
      </c>
    </row>
    <row r="478" spans="1:8" s="21" customFormat="1" ht="14.9" customHeight="1">
      <c r="A478" s="4">
        <v>43920</v>
      </c>
      <c r="B478" s="5">
        <v>5894</v>
      </c>
      <c r="C478" s="14" t="s">
        <v>16</v>
      </c>
      <c r="D478" s="11" t="s">
        <v>27</v>
      </c>
      <c r="E478" s="7">
        <v>138</v>
      </c>
      <c r="F478" s="7">
        <v>28.98</v>
      </c>
      <c r="G478" s="7">
        <f>E478+F478</f>
        <v>166.98</v>
      </c>
      <c r="H478" s="9" t="s">
        <v>8</v>
      </c>
    </row>
    <row r="479" spans="1:8" ht="14.9" customHeight="1">
      <c r="A479" s="4">
        <v>43920</v>
      </c>
      <c r="B479" s="5" t="s">
        <v>479</v>
      </c>
      <c r="C479" s="12" t="s">
        <v>475</v>
      </c>
      <c r="D479" s="11" t="s">
        <v>477</v>
      </c>
      <c r="E479" s="7">
        <v>147.46</v>
      </c>
      <c r="F479" s="7">
        <v>30.97</v>
      </c>
      <c r="G479" s="7">
        <v>178.43</v>
      </c>
      <c r="H479" s="9" t="s">
        <v>369</v>
      </c>
    </row>
    <row r="480" spans="1:8" ht="16.399999999999999" customHeight="1">
      <c r="A480" s="4">
        <v>43920</v>
      </c>
      <c r="B480" s="10">
        <v>2000015435</v>
      </c>
      <c r="C480" s="14" t="s">
        <v>751</v>
      </c>
      <c r="D480" s="11" t="s">
        <v>755</v>
      </c>
      <c r="E480" s="7">
        <v>272.04000000000002</v>
      </c>
      <c r="F480" s="7">
        <v>57.13</v>
      </c>
      <c r="G480" s="7">
        <f>E480+F480</f>
        <v>329.17</v>
      </c>
      <c r="H480" s="54" t="s">
        <v>150</v>
      </c>
    </row>
    <row r="481" spans="1:8" s="21" customFormat="1" ht="21" customHeight="1">
      <c r="A481" s="4">
        <v>43921</v>
      </c>
      <c r="B481" s="5" t="s">
        <v>515</v>
      </c>
      <c r="C481" s="12" t="s">
        <v>339</v>
      </c>
      <c r="D481" s="11" t="s">
        <v>27</v>
      </c>
      <c r="E481" s="7">
        <v>178.58</v>
      </c>
      <c r="F481" s="7">
        <v>37.5</v>
      </c>
      <c r="G481" s="25">
        <f>E481+F481</f>
        <v>216.08</v>
      </c>
      <c r="H481" s="9" t="s">
        <v>8</v>
      </c>
    </row>
    <row r="482" spans="1:8" s="21" customFormat="1" ht="21" customHeight="1">
      <c r="A482" s="4">
        <v>43921</v>
      </c>
      <c r="B482" s="5" t="s">
        <v>1117</v>
      </c>
      <c r="C482" s="12" t="s">
        <v>130</v>
      </c>
      <c r="D482" s="11" t="s">
        <v>27</v>
      </c>
      <c r="E482" s="7">
        <v>169</v>
      </c>
      <c r="F482" s="7">
        <v>35.590000000000003</v>
      </c>
      <c r="G482" s="7">
        <f>E482+F482</f>
        <v>204.59</v>
      </c>
      <c r="H482" s="9" t="s">
        <v>8</v>
      </c>
    </row>
    <row r="483" spans="1:8" s="21" customFormat="1" ht="20.149999999999999" customHeight="1">
      <c r="A483" s="4">
        <v>43921</v>
      </c>
      <c r="B483" s="5" t="s">
        <v>1204</v>
      </c>
      <c r="C483" s="12" t="s">
        <v>1203</v>
      </c>
      <c r="D483" s="11" t="s">
        <v>7</v>
      </c>
      <c r="E483" s="7">
        <v>270.93</v>
      </c>
      <c r="F483" s="7">
        <v>56.9</v>
      </c>
      <c r="G483" s="25">
        <f>E483+F483</f>
        <v>327.83</v>
      </c>
      <c r="H483" s="54" t="s">
        <v>8</v>
      </c>
    </row>
    <row r="484" spans="1:8" ht="16.399999999999999" customHeight="1">
      <c r="A484" s="4">
        <v>43921</v>
      </c>
      <c r="B484" s="10">
        <v>7061798931</v>
      </c>
      <c r="C484" s="14" t="s">
        <v>347</v>
      </c>
      <c r="D484" s="11" t="s">
        <v>27</v>
      </c>
      <c r="E484" s="7">
        <v>114.72</v>
      </c>
      <c r="F484" s="7">
        <v>24.09</v>
      </c>
      <c r="G484" s="7">
        <f>E484+F484</f>
        <v>138.81</v>
      </c>
      <c r="H484" s="9" t="s">
        <v>8</v>
      </c>
    </row>
    <row r="485" spans="1:8" s="21" customFormat="1" ht="20.149999999999999" customHeight="1">
      <c r="A485" s="4">
        <v>43921</v>
      </c>
      <c r="B485" s="10" t="s">
        <v>1261</v>
      </c>
      <c r="C485" s="14" t="s">
        <v>255</v>
      </c>
      <c r="D485" s="21" t="s">
        <v>7</v>
      </c>
      <c r="E485" s="7">
        <v>1664.25</v>
      </c>
      <c r="F485" s="7">
        <v>0</v>
      </c>
      <c r="G485" s="7">
        <v>1664.25</v>
      </c>
      <c r="H485" s="54" t="s">
        <v>8</v>
      </c>
    </row>
    <row r="486" spans="1:8" ht="14.9" customHeight="1">
      <c r="A486" s="4">
        <v>43921</v>
      </c>
      <c r="B486" s="5" t="s">
        <v>1377</v>
      </c>
      <c r="C486" s="12" t="s">
        <v>44</v>
      </c>
      <c r="D486" s="11" t="s">
        <v>1378</v>
      </c>
      <c r="E486" s="7">
        <v>35.94</v>
      </c>
      <c r="F486" s="7">
        <v>7.55</v>
      </c>
      <c r="G486" s="7">
        <f>E486+F486</f>
        <v>43.489999999999995</v>
      </c>
      <c r="H486" s="54" t="s">
        <v>46</v>
      </c>
    </row>
    <row r="487" spans="1:8" ht="14.9" customHeight="1">
      <c r="A487" s="4">
        <v>43921</v>
      </c>
      <c r="B487" s="3">
        <v>496</v>
      </c>
      <c r="C487" s="12" t="s">
        <v>820</v>
      </c>
      <c r="D487" s="11" t="s">
        <v>825</v>
      </c>
      <c r="E487" s="7">
        <v>4774.2700000000004</v>
      </c>
      <c r="F487" s="7">
        <v>1002.6</v>
      </c>
      <c r="G487" s="7">
        <f>E487+F487</f>
        <v>5776.8700000000008</v>
      </c>
      <c r="H487" s="54" t="s">
        <v>685</v>
      </c>
    </row>
    <row r="488" spans="1:8" ht="14.9" customHeight="1">
      <c r="A488" s="4">
        <v>43921</v>
      </c>
      <c r="B488" s="5" t="s">
        <v>849</v>
      </c>
      <c r="C488" s="12" t="s">
        <v>93</v>
      </c>
      <c r="D488" s="11" t="s">
        <v>850</v>
      </c>
      <c r="E488" s="7">
        <v>57.54</v>
      </c>
      <c r="F488" s="7">
        <v>12.08</v>
      </c>
      <c r="G488" s="7">
        <f>E488+F488</f>
        <v>69.62</v>
      </c>
      <c r="H488" s="9" t="s">
        <v>95</v>
      </c>
    </row>
    <row r="489" spans="1:8" s="62" customFormat="1" ht="15" customHeight="1">
      <c r="A489" s="4">
        <v>43921</v>
      </c>
      <c r="B489" s="5" t="s">
        <v>989</v>
      </c>
      <c r="C489" s="40" t="s">
        <v>982</v>
      </c>
      <c r="D489" s="14" t="s">
        <v>990</v>
      </c>
      <c r="E489" s="7">
        <v>1294</v>
      </c>
      <c r="F489" s="7">
        <v>271.74</v>
      </c>
      <c r="G489" s="7">
        <v>1565.74</v>
      </c>
      <c r="H489" s="54" t="s">
        <v>984</v>
      </c>
    </row>
    <row r="490" spans="1:8" s="62" customFormat="1" ht="15" customHeight="1">
      <c r="A490" s="4">
        <v>43921</v>
      </c>
      <c r="B490" s="5" t="s">
        <v>991</v>
      </c>
      <c r="C490" s="40" t="s">
        <v>982</v>
      </c>
      <c r="D490" s="14" t="s">
        <v>990</v>
      </c>
      <c r="E490" s="7">
        <v>185.82</v>
      </c>
      <c r="F490" s="7">
        <v>39.020000000000003</v>
      </c>
      <c r="G490" s="7">
        <f>E490+F490</f>
        <v>224.84</v>
      </c>
      <c r="H490" s="54" t="s">
        <v>984</v>
      </c>
    </row>
    <row r="491" spans="1:8" s="62" customFormat="1" ht="14.9" customHeight="1">
      <c r="A491" s="4">
        <v>43921</v>
      </c>
      <c r="B491" s="10">
        <v>2003021</v>
      </c>
      <c r="C491" s="14" t="s">
        <v>217</v>
      </c>
      <c r="D491" s="11" t="s">
        <v>222</v>
      </c>
      <c r="E491" s="7">
        <v>5550</v>
      </c>
      <c r="F491" s="7">
        <v>1165.5</v>
      </c>
      <c r="G491" s="7">
        <f>E491+F491</f>
        <v>6715.5</v>
      </c>
      <c r="H491" s="9" t="s">
        <v>218</v>
      </c>
    </row>
    <row r="492" spans="1:8" s="61" customFormat="1" ht="14.9" customHeight="1">
      <c r="A492" s="23">
        <v>43921</v>
      </c>
      <c r="B492" s="18" t="s">
        <v>404</v>
      </c>
      <c r="C492" s="15" t="s">
        <v>399</v>
      </c>
      <c r="D492" s="17" t="s">
        <v>405</v>
      </c>
      <c r="E492" s="25">
        <v>7814.44</v>
      </c>
      <c r="F492" s="25">
        <v>1641.03</v>
      </c>
      <c r="G492" s="25">
        <v>9455.4699999999993</v>
      </c>
      <c r="H492" s="54" t="s">
        <v>150</v>
      </c>
    </row>
    <row r="493" spans="1:8" s="62" customFormat="1" ht="14.9" customHeight="1">
      <c r="A493" s="4">
        <v>43921</v>
      </c>
      <c r="B493" s="5" t="s">
        <v>784</v>
      </c>
      <c r="C493" s="12" t="s">
        <v>775</v>
      </c>
      <c r="D493" s="17" t="s">
        <v>785</v>
      </c>
      <c r="E493" s="7">
        <v>2479.69</v>
      </c>
      <c r="F493" s="7">
        <v>520.73</v>
      </c>
      <c r="G493" s="7">
        <f>E493+F493</f>
        <v>3000.42</v>
      </c>
      <c r="H493" s="54" t="s">
        <v>150</v>
      </c>
    </row>
    <row r="494" spans="1:8" s="21" customFormat="1" ht="23.25" customHeight="1">
      <c r="A494" s="4">
        <v>43921</v>
      </c>
      <c r="B494" s="5" t="s">
        <v>384</v>
      </c>
      <c r="C494" s="14" t="s">
        <v>380</v>
      </c>
      <c r="D494" s="14" t="s">
        <v>385</v>
      </c>
      <c r="E494" s="7">
        <v>312.92</v>
      </c>
      <c r="F494" s="7">
        <v>31.29</v>
      </c>
      <c r="G494" s="7">
        <f>E494+F494</f>
        <v>344.21000000000004</v>
      </c>
      <c r="H494" s="9" t="s">
        <v>179</v>
      </c>
    </row>
    <row r="495" spans="1:8" s="62" customFormat="1" ht="14.9" customHeight="1">
      <c r="A495" s="4">
        <v>43921</v>
      </c>
      <c r="B495" s="5" t="s">
        <v>386</v>
      </c>
      <c r="C495" s="14" t="s">
        <v>380</v>
      </c>
      <c r="D495" s="14" t="s">
        <v>385</v>
      </c>
      <c r="E495" s="7">
        <v>167.93</v>
      </c>
      <c r="F495" s="7">
        <v>16.79</v>
      </c>
      <c r="G495" s="7">
        <f>E495+F495</f>
        <v>184.72</v>
      </c>
      <c r="H495" s="9" t="s">
        <v>179</v>
      </c>
    </row>
    <row r="496" spans="1:8" ht="20.149999999999999" customHeight="1"/>
    <row r="497" ht="14.9" customHeight="1"/>
    <row r="498" ht="20.149999999999999" customHeight="1"/>
    <row r="499" ht="20.149999999999999" customHeight="1"/>
    <row r="505" ht="20.149999999999999" customHeight="1"/>
    <row r="508" ht="20.149999999999999" customHeight="1"/>
    <row r="510" ht="14.9" customHeight="1"/>
    <row r="516" ht="12.75" customHeight="1"/>
    <row r="517" ht="12.75" customHeight="1"/>
    <row r="518" ht="12.75" customHeight="1"/>
    <row r="519" ht="15" customHeight="1"/>
    <row r="520" ht="20.149999999999999" customHeight="1"/>
    <row r="521" ht="14.25" customHeight="1"/>
    <row r="522" ht="14.25" customHeight="1"/>
    <row r="540" ht="14.9" customHeight="1"/>
    <row r="545" ht="14.9" customHeight="1"/>
    <row r="546" ht="14.25" customHeight="1"/>
    <row r="547" ht="19.5" customHeight="1"/>
    <row r="548" ht="20.149999999999999" customHeight="1"/>
    <row r="549" ht="14.25" customHeight="1"/>
    <row r="550" ht="14.25" customHeight="1"/>
    <row r="551" ht="20.149999999999999" customHeight="1"/>
    <row r="552" ht="13.5" customHeight="1"/>
    <row r="553" ht="19.5" customHeight="1"/>
    <row r="554" ht="14.9" customHeight="1"/>
    <row r="555" ht="20.149999999999999" customHeight="1"/>
    <row r="556" ht="21" customHeight="1"/>
    <row r="557" ht="14.9" customHeight="1"/>
    <row r="558" ht="14.9" customHeight="1"/>
  </sheetData>
  <autoFilter ref="A4:H495" xr:uid="{9F9532A4-EC11-45D2-8DE9-1E565D7845CC}"/>
  <pageMargins left="0.7" right="0.7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68663-055C-4EEE-BE8B-D407F8964E72}">
  <sheetPr>
    <pageSetUpPr fitToPage="1"/>
  </sheetPr>
  <dimension ref="A1:H369"/>
  <sheetViews>
    <sheetView zoomScale="80" zoomScaleNormal="80" zoomScaleSheetLayoutView="70" workbookViewId="0">
      <pane ySplit="4" topLeftCell="A5" activePane="bottomLeft" state="frozen"/>
      <selection pane="bottomLeft" activeCell="A6" sqref="A6"/>
    </sheetView>
  </sheetViews>
  <sheetFormatPr baseColWidth="10" defaultRowHeight="14.5"/>
  <cols>
    <col min="1" max="1" width="19.08984375" style="59" customWidth="1"/>
    <col min="2" max="2" width="28.36328125" style="59" customWidth="1"/>
    <col min="3" max="3" width="49.36328125" style="59" customWidth="1"/>
    <col min="4" max="4" width="88.1796875" style="59" bestFit="1" customWidth="1"/>
    <col min="5" max="5" width="15.54296875" style="82" bestFit="1" customWidth="1"/>
    <col min="6" max="6" width="13.54296875" style="82" customWidth="1"/>
    <col min="7" max="7" width="16.54296875" style="82" customWidth="1"/>
    <col min="8" max="8" width="31.6328125" style="59" bestFit="1" customWidth="1"/>
    <col min="9" max="16384" width="10.90625" style="59"/>
  </cols>
  <sheetData>
    <row r="1" spans="1:8" s="6" customFormat="1" ht="15.75" customHeight="1">
      <c r="A1" s="83"/>
      <c r="B1" s="84" t="s">
        <v>2525</v>
      </c>
      <c r="E1" s="56"/>
      <c r="F1" s="56"/>
      <c r="G1" s="56"/>
    </row>
    <row r="2" spans="1:8" s="6" customFormat="1" ht="18.75" customHeight="1">
      <c r="A2" s="84" t="s">
        <v>2526</v>
      </c>
      <c r="B2" s="84" t="s">
        <v>2528</v>
      </c>
      <c r="E2" s="56"/>
      <c r="F2" s="56"/>
      <c r="G2" s="56"/>
    </row>
    <row r="3" spans="1:8" ht="22.5" customHeight="1">
      <c r="E3" s="72"/>
      <c r="F3" s="72"/>
      <c r="G3" s="72"/>
      <c r="H3" s="73"/>
    </row>
    <row r="4" spans="1:8">
      <c r="A4" s="1" t="s">
        <v>2523</v>
      </c>
      <c r="B4" s="1" t="s">
        <v>2524</v>
      </c>
      <c r="C4" s="2" t="s">
        <v>0</v>
      </c>
      <c r="D4" s="2" t="s">
        <v>1</v>
      </c>
      <c r="E4" s="60" t="s">
        <v>2</v>
      </c>
      <c r="F4" s="60" t="s">
        <v>3</v>
      </c>
      <c r="G4" s="60" t="s">
        <v>4</v>
      </c>
      <c r="H4" s="2" t="s">
        <v>5</v>
      </c>
    </row>
    <row r="5" spans="1:8" s="62" customFormat="1" ht="14.9" customHeight="1">
      <c r="A5" s="4">
        <v>43922</v>
      </c>
      <c r="B5" s="37" t="s">
        <v>635</v>
      </c>
      <c r="C5" s="14" t="s">
        <v>629</v>
      </c>
      <c r="D5" s="14" t="s">
        <v>636</v>
      </c>
      <c r="E5" s="7">
        <v>2187.5</v>
      </c>
      <c r="F5" s="7">
        <v>459.38</v>
      </c>
      <c r="G5" s="7">
        <v>2646.88</v>
      </c>
      <c r="H5" s="9" t="s">
        <v>369</v>
      </c>
    </row>
    <row r="6" spans="1:8" s="61" customFormat="1" ht="15" customHeight="1">
      <c r="A6" s="23">
        <v>43922</v>
      </c>
      <c r="B6" s="38" t="s">
        <v>659</v>
      </c>
      <c r="C6" s="26" t="s">
        <v>629</v>
      </c>
      <c r="D6" s="14" t="s">
        <v>660</v>
      </c>
      <c r="E6" s="25">
        <v>1087.5</v>
      </c>
      <c r="F6" s="25">
        <v>228.38</v>
      </c>
      <c r="G6" s="25">
        <v>1315.88</v>
      </c>
      <c r="H6" s="9" t="s">
        <v>369</v>
      </c>
    </row>
    <row r="7" spans="1:8" s="21" customFormat="1" ht="23.25" customHeight="1">
      <c r="A7" s="4">
        <v>43922</v>
      </c>
      <c r="B7" s="10" t="s">
        <v>739</v>
      </c>
      <c r="C7" s="14" t="s">
        <v>732</v>
      </c>
      <c r="D7" s="11" t="s">
        <v>740</v>
      </c>
      <c r="E7" s="7">
        <v>65</v>
      </c>
      <c r="F7" s="7">
        <v>6.62</v>
      </c>
      <c r="G7" s="7">
        <f>E7+F7</f>
        <v>71.62</v>
      </c>
      <c r="H7" s="54" t="s">
        <v>685</v>
      </c>
    </row>
    <row r="8" spans="1:8" s="21" customFormat="1" ht="14.9" customHeight="1">
      <c r="A8" s="4">
        <v>43922</v>
      </c>
      <c r="B8" s="10" t="s">
        <v>1277</v>
      </c>
      <c r="C8" s="14" t="s">
        <v>732</v>
      </c>
      <c r="D8" s="11" t="s">
        <v>740</v>
      </c>
      <c r="E8" s="7">
        <v>65</v>
      </c>
      <c r="F8" s="7">
        <v>6.63</v>
      </c>
      <c r="G8" s="7">
        <f>E8+F8</f>
        <v>71.63</v>
      </c>
      <c r="H8" s="54" t="s">
        <v>685</v>
      </c>
    </row>
    <row r="9" spans="1:8" s="21" customFormat="1" ht="20.149999999999999" customHeight="1">
      <c r="A9" s="4">
        <v>43922</v>
      </c>
      <c r="B9" s="5" t="s">
        <v>1055</v>
      </c>
      <c r="C9" s="12" t="s">
        <v>1051</v>
      </c>
      <c r="D9" s="12" t="s">
        <v>1052</v>
      </c>
      <c r="E9" s="7">
        <v>8</v>
      </c>
      <c r="F9" s="7">
        <v>1.68</v>
      </c>
      <c r="G9" s="7">
        <v>9.68</v>
      </c>
      <c r="H9" s="54" t="s">
        <v>984</v>
      </c>
    </row>
    <row r="10" spans="1:8" s="62" customFormat="1" ht="15" customHeight="1">
      <c r="A10" s="4">
        <v>43922</v>
      </c>
      <c r="B10" s="5" t="s">
        <v>151</v>
      </c>
      <c r="C10" s="12" t="s">
        <v>148</v>
      </c>
      <c r="D10" s="11" t="s">
        <v>149</v>
      </c>
      <c r="E10" s="7">
        <v>1349</v>
      </c>
      <c r="F10" s="7">
        <f>E10*21%</f>
        <v>283.28999999999996</v>
      </c>
      <c r="G10" s="7">
        <f>E10+F10</f>
        <v>1632.29</v>
      </c>
      <c r="H10" s="54" t="s">
        <v>150</v>
      </c>
    </row>
    <row r="11" spans="1:8" s="62" customFormat="1" ht="15" customHeight="1">
      <c r="A11" s="4">
        <v>43922</v>
      </c>
      <c r="B11" s="5" t="s">
        <v>169</v>
      </c>
      <c r="C11" s="12" t="s">
        <v>165</v>
      </c>
      <c r="D11" s="12" t="s">
        <v>170</v>
      </c>
      <c r="E11" s="7">
        <v>1711.8</v>
      </c>
      <c r="F11" s="7">
        <v>359.48</v>
      </c>
      <c r="G11" s="7">
        <v>2071.2800000000002</v>
      </c>
      <c r="H11" s="54" t="s">
        <v>150</v>
      </c>
    </row>
    <row r="12" spans="1:8" s="62" customFormat="1" ht="15" customHeight="1">
      <c r="A12" s="4">
        <v>43922</v>
      </c>
      <c r="B12" s="5" t="s">
        <v>171</v>
      </c>
      <c r="C12" s="12" t="s">
        <v>165</v>
      </c>
      <c r="D12" s="12" t="s">
        <v>170</v>
      </c>
      <c r="E12" s="7">
        <v>714</v>
      </c>
      <c r="F12" s="7">
        <v>149.94</v>
      </c>
      <c r="G12" s="7">
        <v>863.94</v>
      </c>
      <c r="H12" s="54" t="s">
        <v>150</v>
      </c>
    </row>
    <row r="13" spans="1:8" s="62" customFormat="1" ht="15" customHeight="1">
      <c r="A13" s="4">
        <v>43922</v>
      </c>
      <c r="B13" s="10">
        <v>4</v>
      </c>
      <c r="C13" s="14" t="s">
        <v>424</v>
      </c>
      <c r="D13" s="11" t="s">
        <v>432</v>
      </c>
      <c r="E13" s="7">
        <v>9111.57</v>
      </c>
      <c r="F13" s="7">
        <v>1913.43</v>
      </c>
      <c r="G13" s="25">
        <v>11025</v>
      </c>
      <c r="H13" s="9" t="s">
        <v>425</v>
      </c>
    </row>
    <row r="14" spans="1:8" s="62" customFormat="1" ht="15" customHeight="1">
      <c r="A14" s="4">
        <v>43922</v>
      </c>
      <c r="B14" s="5" t="s">
        <v>884</v>
      </c>
      <c r="C14" s="14" t="s">
        <v>878</v>
      </c>
      <c r="D14" s="14" t="s">
        <v>885</v>
      </c>
      <c r="E14" s="7">
        <v>155</v>
      </c>
      <c r="F14" s="7">
        <v>32.549999999999997</v>
      </c>
      <c r="G14" s="22">
        <v>187.55</v>
      </c>
      <c r="H14" s="9" t="s">
        <v>806</v>
      </c>
    </row>
    <row r="15" spans="1:8" s="49" customFormat="1" ht="20.149999999999999" customHeight="1">
      <c r="A15" s="44">
        <v>43923</v>
      </c>
      <c r="B15" s="27" t="s">
        <v>1146</v>
      </c>
      <c r="C15" s="29" t="s">
        <v>1064</v>
      </c>
      <c r="D15" s="15" t="s">
        <v>1147</v>
      </c>
      <c r="E15" s="22">
        <v>420.23</v>
      </c>
      <c r="F15" s="22">
        <v>88.25</v>
      </c>
      <c r="G15" s="22">
        <v>508.48</v>
      </c>
      <c r="H15" s="9" t="s">
        <v>369</v>
      </c>
    </row>
    <row r="16" spans="1:8" s="64" customFormat="1" ht="16.399999999999999" customHeight="1">
      <c r="A16" s="44">
        <v>43923</v>
      </c>
      <c r="B16" s="34" t="s">
        <v>485</v>
      </c>
      <c r="C16" s="30" t="s">
        <v>481</v>
      </c>
      <c r="D16" s="50" t="s">
        <v>483</v>
      </c>
      <c r="E16" s="22">
        <v>230</v>
      </c>
      <c r="F16" s="22">
        <v>48.3</v>
      </c>
      <c r="G16" s="22">
        <v>278.3</v>
      </c>
      <c r="H16" s="9" t="s">
        <v>369</v>
      </c>
    </row>
    <row r="17" spans="1:8" s="62" customFormat="1" ht="14.9" customHeight="1">
      <c r="A17" s="4">
        <v>43923</v>
      </c>
      <c r="B17" s="10" t="s">
        <v>524</v>
      </c>
      <c r="C17" s="14" t="s">
        <v>481</v>
      </c>
      <c r="D17" s="11" t="s">
        <v>525</v>
      </c>
      <c r="E17" s="7">
        <v>545.47</v>
      </c>
      <c r="F17" s="7">
        <v>114.55</v>
      </c>
      <c r="G17" s="7">
        <v>660.02</v>
      </c>
      <c r="H17" s="9" t="s">
        <v>369</v>
      </c>
    </row>
    <row r="18" spans="1:8" ht="14.9" customHeight="1">
      <c r="A18" s="4">
        <v>43923</v>
      </c>
      <c r="B18" s="5" t="s">
        <v>1284</v>
      </c>
      <c r="C18" s="14" t="s">
        <v>1285</v>
      </c>
      <c r="D18" s="12" t="s">
        <v>1286</v>
      </c>
      <c r="E18" s="7">
        <v>7940.71</v>
      </c>
      <c r="F18" s="7">
        <v>1667.55</v>
      </c>
      <c r="G18" s="7">
        <f>E18+F18</f>
        <v>9608.26</v>
      </c>
      <c r="H18" s="9" t="s">
        <v>179</v>
      </c>
    </row>
    <row r="19" spans="1:8" ht="14.9" customHeight="1">
      <c r="A19" s="4">
        <v>43927</v>
      </c>
      <c r="B19" s="10">
        <v>56300229</v>
      </c>
      <c r="C19" s="14" t="s">
        <v>1102</v>
      </c>
      <c r="D19" s="14" t="s">
        <v>27</v>
      </c>
      <c r="E19" s="7">
        <v>403.2</v>
      </c>
      <c r="F19" s="7">
        <v>0</v>
      </c>
      <c r="G19" s="7">
        <f>E19+F19</f>
        <v>403.2</v>
      </c>
      <c r="H19" s="9" t="s">
        <v>8</v>
      </c>
    </row>
    <row r="20" spans="1:8" s="62" customFormat="1" ht="14.9" customHeight="1">
      <c r="A20" s="4">
        <v>43928</v>
      </c>
      <c r="B20" s="3" t="s">
        <v>1323</v>
      </c>
      <c r="C20" s="14" t="s">
        <v>1322</v>
      </c>
      <c r="D20" s="12" t="s">
        <v>375</v>
      </c>
      <c r="E20" s="7">
        <v>1650</v>
      </c>
      <c r="F20" s="7">
        <v>0</v>
      </c>
      <c r="G20" s="7">
        <v>1650</v>
      </c>
      <c r="H20" s="9" t="s">
        <v>241</v>
      </c>
    </row>
    <row r="21" spans="1:8" ht="14.9" customHeight="1">
      <c r="A21" s="4">
        <v>43929</v>
      </c>
      <c r="B21" s="5" t="s">
        <v>1300</v>
      </c>
      <c r="C21" s="12" t="s">
        <v>1298</v>
      </c>
      <c r="D21" s="12" t="s">
        <v>1299</v>
      </c>
      <c r="E21" s="7">
        <v>20.61</v>
      </c>
      <c r="F21" s="7">
        <v>3.36</v>
      </c>
      <c r="G21" s="7">
        <f>E21+F21</f>
        <v>23.97</v>
      </c>
      <c r="H21" s="54" t="s">
        <v>685</v>
      </c>
    </row>
    <row r="22" spans="1:8" ht="14.9" customHeight="1">
      <c r="A22" s="4">
        <v>43929</v>
      </c>
      <c r="B22" s="5" t="s">
        <v>1305</v>
      </c>
      <c r="C22" s="12" t="s">
        <v>1298</v>
      </c>
      <c r="D22" s="12" t="s">
        <v>1299</v>
      </c>
      <c r="E22" s="7">
        <v>20.61</v>
      </c>
      <c r="F22" s="7">
        <v>3.36</v>
      </c>
      <c r="G22" s="7">
        <f>E22+F22</f>
        <v>23.97</v>
      </c>
      <c r="H22" s="54" t="s">
        <v>685</v>
      </c>
    </row>
    <row r="23" spans="1:8" ht="14.9" customHeight="1">
      <c r="A23" s="4">
        <v>43930</v>
      </c>
      <c r="B23" s="5" t="s">
        <v>810</v>
      </c>
      <c r="C23" s="14" t="s">
        <v>804</v>
      </c>
      <c r="D23" s="11" t="s">
        <v>805</v>
      </c>
      <c r="E23" s="7">
        <v>59.28</v>
      </c>
      <c r="F23" s="7">
        <v>12.44900826446281</v>
      </c>
      <c r="G23" s="7">
        <v>71.73</v>
      </c>
      <c r="H23" s="9" t="s">
        <v>806</v>
      </c>
    </row>
    <row r="24" spans="1:8" ht="14.9" customHeight="1">
      <c r="A24" s="4">
        <v>43934</v>
      </c>
      <c r="B24" s="10" t="s">
        <v>1279</v>
      </c>
      <c r="C24" s="14" t="s">
        <v>1181</v>
      </c>
      <c r="D24" s="14" t="s">
        <v>1280</v>
      </c>
      <c r="E24" s="7">
        <v>285</v>
      </c>
      <c r="F24" s="7">
        <v>59.85</v>
      </c>
      <c r="G24" s="7">
        <f t="shared" ref="G24:G36" si="0">E24+F24</f>
        <v>344.85</v>
      </c>
      <c r="H24" s="9" t="s">
        <v>8</v>
      </c>
    </row>
    <row r="25" spans="1:8" ht="14.9" customHeight="1">
      <c r="A25" s="4">
        <v>43934</v>
      </c>
      <c r="B25" s="5" t="s">
        <v>1306</v>
      </c>
      <c r="C25" s="12" t="s">
        <v>1298</v>
      </c>
      <c r="D25" s="12" t="s">
        <v>1307</v>
      </c>
      <c r="E25" s="7">
        <v>425</v>
      </c>
      <c r="F25" s="7">
        <v>89.25</v>
      </c>
      <c r="G25" s="7">
        <f t="shared" si="0"/>
        <v>514.25</v>
      </c>
      <c r="H25" s="54" t="s">
        <v>685</v>
      </c>
    </row>
    <row r="26" spans="1:8" ht="14.9" customHeight="1">
      <c r="A26" s="4">
        <v>43934</v>
      </c>
      <c r="B26" s="5" t="s">
        <v>1340</v>
      </c>
      <c r="C26" s="12" t="s">
        <v>1298</v>
      </c>
      <c r="D26" s="12" t="s">
        <v>1307</v>
      </c>
      <c r="E26" s="7">
        <v>425</v>
      </c>
      <c r="F26" s="7">
        <v>89.25</v>
      </c>
      <c r="G26" s="7">
        <f t="shared" si="0"/>
        <v>514.25</v>
      </c>
      <c r="H26" s="54" t="s">
        <v>685</v>
      </c>
    </row>
    <row r="27" spans="1:8" ht="14.9" customHeight="1">
      <c r="A27" s="4">
        <v>43934</v>
      </c>
      <c r="B27" s="5" t="s">
        <v>1319</v>
      </c>
      <c r="C27" s="12" t="s">
        <v>1318</v>
      </c>
      <c r="D27" s="11" t="s">
        <v>1269</v>
      </c>
      <c r="E27" s="7">
        <v>310.08</v>
      </c>
      <c r="F27" s="7">
        <v>65.12</v>
      </c>
      <c r="G27" s="7">
        <f t="shared" si="0"/>
        <v>375.2</v>
      </c>
      <c r="H27" s="9" t="s">
        <v>1270</v>
      </c>
    </row>
    <row r="28" spans="1:8" ht="14.9" customHeight="1">
      <c r="A28" s="4">
        <v>43935</v>
      </c>
      <c r="B28" s="5">
        <v>5907</v>
      </c>
      <c r="C28" s="14" t="s">
        <v>16</v>
      </c>
      <c r="D28" s="11" t="s">
        <v>27</v>
      </c>
      <c r="E28" s="7">
        <v>116</v>
      </c>
      <c r="F28" s="7">
        <v>24.36</v>
      </c>
      <c r="G28" s="7">
        <f t="shared" si="0"/>
        <v>140.36000000000001</v>
      </c>
      <c r="H28" s="9" t="s">
        <v>8</v>
      </c>
    </row>
    <row r="29" spans="1:8" ht="14.9" customHeight="1">
      <c r="A29" s="4">
        <v>43935</v>
      </c>
      <c r="B29" s="5" t="s">
        <v>293</v>
      </c>
      <c r="C29" s="12" t="s">
        <v>288</v>
      </c>
      <c r="D29" s="12" t="s">
        <v>289</v>
      </c>
      <c r="E29" s="7">
        <v>16.600000000000001</v>
      </c>
      <c r="F29" s="7">
        <v>3.49</v>
      </c>
      <c r="G29" s="7">
        <f t="shared" si="0"/>
        <v>20.090000000000003</v>
      </c>
      <c r="H29" s="9" t="s">
        <v>179</v>
      </c>
    </row>
    <row r="30" spans="1:8" s="61" customFormat="1" ht="14.9" customHeight="1">
      <c r="A30" s="23">
        <v>43936</v>
      </c>
      <c r="B30" s="18" t="s">
        <v>1098</v>
      </c>
      <c r="C30" s="15" t="s">
        <v>365</v>
      </c>
      <c r="D30" s="29" t="s">
        <v>27</v>
      </c>
      <c r="E30" s="25">
        <v>937.98</v>
      </c>
      <c r="F30" s="25">
        <v>196.98</v>
      </c>
      <c r="G30" s="25">
        <f t="shared" si="0"/>
        <v>1134.96</v>
      </c>
      <c r="H30" s="12" t="s">
        <v>8</v>
      </c>
    </row>
    <row r="31" spans="1:8" s="61" customFormat="1" ht="14.9" customHeight="1">
      <c r="A31" s="23">
        <v>43936</v>
      </c>
      <c r="B31" s="32">
        <v>7061804651</v>
      </c>
      <c r="C31" s="26" t="s">
        <v>347</v>
      </c>
      <c r="D31" s="24" t="s">
        <v>27</v>
      </c>
      <c r="E31" s="25">
        <v>31.5</v>
      </c>
      <c r="F31" s="25">
        <v>6.62</v>
      </c>
      <c r="G31" s="25">
        <f t="shared" si="0"/>
        <v>38.119999999999997</v>
      </c>
      <c r="H31" s="9" t="s">
        <v>8</v>
      </c>
    </row>
    <row r="32" spans="1:8" s="61" customFormat="1" ht="14.9" customHeight="1">
      <c r="A32" s="23">
        <v>43936</v>
      </c>
      <c r="B32" s="32">
        <v>20165</v>
      </c>
      <c r="C32" s="26" t="s">
        <v>238</v>
      </c>
      <c r="D32" s="24" t="s">
        <v>27</v>
      </c>
      <c r="E32" s="25">
        <v>546.94000000000005</v>
      </c>
      <c r="F32" s="25">
        <v>114.86</v>
      </c>
      <c r="G32" s="25">
        <f t="shared" si="0"/>
        <v>661.80000000000007</v>
      </c>
      <c r="H32" s="9" t="s">
        <v>8</v>
      </c>
    </row>
    <row r="33" spans="1:8" ht="14.25" customHeight="1">
      <c r="A33" s="4">
        <v>43936</v>
      </c>
      <c r="B33" s="5" t="s">
        <v>1357</v>
      </c>
      <c r="C33" s="9" t="s">
        <v>1356</v>
      </c>
      <c r="D33" s="11" t="s">
        <v>1358</v>
      </c>
      <c r="E33" s="7">
        <v>500</v>
      </c>
      <c r="F33" s="7">
        <v>105</v>
      </c>
      <c r="G33" s="7">
        <f t="shared" si="0"/>
        <v>605</v>
      </c>
      <c r="H33" s="9" t="s">
        <v>369</v>
      </c>
    </row>
    <row r="34" spans="1:8" s="21" customFormat="1" ht="21" customHeight="1">
      <c r="A34" s="4">
        <v>43936</v>
      </c>
      <c r="B34" s="5" t="s">
        <v>191</v>
      </c>
      <c r="C34" s="14" t="s">
        <v>178</v>
      </c>
      <c r="D34" s="12" t="s">
        <v>181</v>
      </c>
      <c r="E34" s="7">
        <v>52</v>
      </c>
      <c r="F34" s="7">
        <v>10.92</v>
      </c>
      <c r="G34" s="7">
        <f t="shared" si="0"/>
        <v>62.92</v>
      </c>
      <c r="H34" s="9" t="s">
        <v>179</v>
      </c>
    </row>
    <row r="35" spans="1:8" s="21" customFormat="1" ht="21" customHeight="1">
      <c r="A35" s="4">
        <v>43936</v>
      </c>
      <c r="B35" s="5" t="s">
        <v>192</v>
      </c>
      <c r="C35" s="14" t="s">
        <v>178</v>
      </c>
      <c r="D35" s="12" t="s">
        <v>183</v>
      </c>
      <c r="E35" s="7">
        <v>1.33</v>
      </c>
      <c r="F35" s="7">
        <v>0.28000000000000003</v>
      </c>
      <c r="G35" s="7">
        <f t="shared" si="0"/>
        <v>1.61</v>
      </c>
      <c r="H35" s="9" t="s">
        <v>179</v>
      </c>
    </row>
    <row r="36" spans="1:8" s="21" customFormat="1" ht="21" customHeight="1">
      <c r="A36" s="4">
        <v>43936</v>
      </c>
      <c r="B36" s="5" t="s">
        <v>193</v>
      </c>
      <c r="C36" s="14" t="s">
        <v>178</v>
      </c>
      <c r="D36" s="12" t="s">
        <v>183</v>
      </c>
      <c r="E36" s="7">
        <v>1.82</v>
      </c>
      <c r="F36" s="7">
        <v>0.38</v>
      </c>
      <c r="G36" s="7">
        <f t="shared" si="0"/>
        <v>2.2000000000000002</v>
      </c>
      <c r="H36" s="9" t="s">
        <v>179</v>
      </c>
    </row>
    <row r="37" spans="1:8" s="62" customFormat="1" ht="14.25" customHeight="1">
      <c r="A37" s="4">
        <v>43936</v>
      </c>
      <c r="B37" s="5">
        <v>77797</v>
      </c>
      <c r="C37" s="12" t="s">
        <v>1118</v>
      </c>
      <c r="D37" s="12" t="s">
        <v>1119</v>
      </c>
      <c r="E37" s="7">
        <v>9100</v>
      </c>
      <c r="F37" s="7">
        <v>0</v>
      </c>
      <c r="G37" s="7">
        <v>9100</v>
      </c>
      <c r="H37" s="12" t="s">
        <v>41</v>
      </c>
    </row>
    <row r="38" spans="1:8" s="21" customFormat="1" ht="23.25" customHeight="1">
      <c r="A38" s="4">
        <v>43938</v>
      </c>
      <c r="B38" s="5">
        <v>3065325</v>
      </c>
      <c r="C38" s="12" t="s">
        <v>1320</v>
      </c>
      <c r="D38" s="12" t="s">
        <v>27</v>
      </c>
      <c r="E38" s="7">
        <v>43.76</v>
      </c>
      <c r="F38" s="7">
        <v>9.19</v>
      </c>
      <c r="G38" s="7">
        <f>E38+F38</f>
        <v>52.949999999999996</v>
      </c>
      <c r="H38" s="9" t="s">
        <v>8</v>
      </c>
    </row>
    <row r="39" spans="1:8" s="62" customFormat="1" ht="14.9" customHeight="1">
      <c r="A39" s="4">
        <v>43940</v>
      </c>
      <c r="B39" s="5" t="s">
        <v>1026</v>
      </c>
      <c r="C39" s="14" t="s">
        <v>1020</v>
      </c>
      <c r="D39" s="11" t="s">
        <v>1027</v>
      </c>
      <c r="E39" s="7">
        <v>174.51</v>
      </c>
      <c r="F39" s="7">
        <v>36.65</v>
      </c>
      <c r="G39" s="7">
        <f>E39+F39</f>
        <v>211.16</v>
      </c>
      <c r="H39" s="54" t="s">
        <v>984</v>
      </c>
    </row>
    <row r="40" spans="1:8" s="62" customFormat="1" ht="14.9" customHeight="1">
      <c r="A40" s="4">
        <v>43941</v>
      </c>
      <c r="B40" s="5" t="s">
        <v>1103</v>
      </c>
      <c r="C40" s="12" t="s">
        <v>52</v>
      </c>
      <c r="D40" s="12" t="s">
        <v>45</v>
      </c>
      <c r="E40" s="7">
        <v>516.09</v>
      </c>
      <c r="F40" s="7">
        <v>108.38</v>
      </c>
      <c r="G40" s="7">
        <f>E40+F40</f>
        <v>624.47</v>
      </c>
      <c r="H40" s="54" t="s">
        <v>46</v>
      </c>
    </row>
    <row r="41" spans="1:8" s="62" customFormat="1" ht="14.9" customHeight="1">
      <c r="A41" s="4">
        <v>43941</v>
      </c>
      <c r="B41" s="3">
        <v>553</v>
      </c>
      <c r="C41" s="12" t="s">
        <v>820</v>
      </c>
      <c r="D41" s="11" t="s">
        <v>826</v>
      </c>
      <c r="E41" s="25">
        <v>3802.58</v>
      </c>
      <c r="F41" s="25">
        <v>798.54</v>
      </c>
      <c r="G41" s="25">
        <f>E41+F41</f>
        <v>4601.12</v>
      </c>
      <c r="H41" s="54" t="s">
        <v>685</v>
      </c>
    </row>
    <row r="42" spans="1:8" s="62" customFormat="1" ht="14.9" customHeight="1">
      <c r="A42" s="4">
        <v>43941</v>
      </c>
      <c r="B42" s="5">
        <v>20002957</v>
      </c>
      <c r="C42" s="12" t="s">
        <v>764</v>
      </c>
      <c r="D42" s="12" t="s">
        <v>765</v>
      </c>
      <c r="E42" s="7">
        <v>839.47</v>
      </c>
      <c r="F42" s="7">
        <v>176.29</v>
      </c>
      <c r="G42" s="7">
        <f>E42+F42</f>
        <v>1015.76</v>
      </c>
      <c r="H42" s="54" t="s">
        <v>150</v>
      </c>
    </row>
    <row r="43" spans="1:8" s="62" customFormat="1" ht="14.9" customHeight="1">
      <c r="A43" s="4">
        <v>43942</v>
      </c>
      <c r="B43" s="5" t="s">
        <v>50</v>
      </c>
      <c r="C43" s="12" t="s">
        <v>44</v>
      </c>
      <c r="D43" s="11" t="s">
        <v>51</v>
      </c>
      <c r="E43" s="25">
        <v>-284.43</v>
      </c>
      <c r="F43" s="25">
        <v>-59.73</v>
      </c>
      <c r="G43" s="25">
        <v>-344.16</v>
      </c>
      <c r="H43" s="54" t="s">
        <v>46</v>
      </c>
    </row>
    <row r="44" spans="1:8" ht="14.9" customHeight="1">
      <c r="A44" s="4">
        <v>43942</v>
      </c>
      <c r="B44" s="5" t="s">
        <v>63</v>
      </c>
      <c r="C44" s="12" t="s">
        <v>64</v>
      </c>
      <c r="D44" s="11" t="s">
        <v>7</v>
      </c>
      <c r="E44" s="7">
        <v>130.19999999999999</v>
      </c>
      <c r="F44" s="7">
        <v>27.34</v>
      </c>
      <c r="G44" s="7">
        <f t="shared" ref="G44:G52" si="1">E44+F44</f>
        <v>157.54</v>
      </c>
      <c r="H44" s="9" t="s">
        <v>8</v>
      </c>
    </row>
    <row r="45" spans="1:8" s="61" customFormat="1" ht="14.9" customHeight="1">
      <c r="A45" s="23">
        <v>43942</v>
      </c>
      <c r="B45" s="32" t="s">
        <v>451</v>
      </c>
      <c r="C45" s="12" t="s">
        <v>450</v>
      </c>
      <c r="D45" s="17" t="s">
        <v>27</v>
      </c>
      <c r="E45" s="25">
        <v>59.31</v>
      </c>
      <c r="F45" s="25">
        <v>12.46</v>
      </c>
      <c r="G45" s="25">
        <f t="shared" si="1"/>
        <v>71.77000000000001</v>
      </c>
      <c r="H45" s="9" t="s">
        <v>8</v>
      </c>
    </row>
    <row r="46" spans="1:8" s="62" customFormat="1" ht="14.9" customHeight="1">
      <c r="A46" s="4">
        <v>43942</v>
      </c>
      <c r="B46" s="5" t="s">
        <v>1308</v>
      </c>
      <c r="C46" s="12" t="s">
        <v>1298</v>
      </c>
      <c r="D46" s="12" t="s">
        <v>1309</v>
      </c>
      <c r="E46" s="7">
        <v>2774.5</v>
      </c>
      <c r="F46" s="7">
        <v>414.33</v>
      </c>
      <c r="G46" s="7">
        <f t="shared" si="1"/>
        <v>3188.83</v>
      </c>
      <c r="H46" s="54" t="s">
        <v>685</v>
      </c>
    </row>
    <row r="47" spans="1:8" s="62" customFormat="1" ht="14.9" customHeight="1">
      <c r="A47" s="4">
        <v>43942</v>
      </c>
      <c r="B47" s="5" t="s">
        <v>1334</v>
      </c>
      <c r="C47" s="12" t="s">
        <v>1332</v>
      </c>
      <c r="D47" s="12" t="s">
        <v>1333</v>
      </c>
      <c r="E47" s="7">
        <v>10.5</v>
      </c>
      <c r="F47" s="7">
        <v>1.4</v>
      </c>
      <c r="G47" s="7">
        <f t="shared" si="1"/>
        <v>11.9</v>
      </c>
      <c r="H47" s="54" t="s">
        <v>685</v>
      </c>
    </row>
    <row r="48" spans="1:8" s="62" customFormat="1" ht="14.9" customHeight="1">
      <c r="A48" s="4">
        <v>43942</v>
      </c>
      <c r="B48" s="5">
        <v>202002874</v>
      </c>
      <c r="C48" s="12" t="s">
        <v>1298</v>
      </c>
      <c r="D48" s="12" t="s">
        <v>1309</v>
      </c>
      <c r="E48" s="7">
        <v>2774.5</v>
      </c>
      <c r="F48" s="7">
        <v>414.33</v>
      </c>
      <c r="G48" s="7">
        <f t="shared" si="1"/>
        <v>3188.83</v>
      </c>
      <c r="H48" s="54" t="s">
        <v>685</v>
      </c>
    </row>
    <row r="49" spans="1:8" s="21" customFormat="1" ht="20.149999999999999" customHeight="1">
      <c r="A49" s="4">
        <v>43942</v>
      </c>
      <c r="B49" s="5" t="s">
        <v>1346</v>
      </c>
      <c r="C49" s="12" t="s">
        <v>1332</v>
      </c>
      <c r="D49" s="12" t="s">
        <v>1333</v>
      </c>
      <c r="E49" s="7">
        <v>10.5</v>
      </c>
      <c r="F49" s="7">
        <v>1.4</v>
      </c>
      <c r="G49" s="7">
        <f t="shared" si="1"/>
        <v>11.9</v>
      </c>
      <c r="H49" s="54" t="s">
        <v>685</v>
      </c>
    </row>
    <row r="50" spans="1:8" s="50" customFormat="1" ht="14.9" customHeight="1">
      <c r="A50" s="23">
        <v>43943</v>
      </c>
      <c r="B50" s="18">
        <v>2009178</v>
      </c>
      <c r="C50" s="15" t="s">
        <v>130</v>
      </c>
      <c r="D50" s="24" t="s">
        <v>27</v>
      </c>
      <c r="E50" s="25">
        <v>310.18</v>
      </c>
      <c r="F50" s="25">
        <v>65.14</v>
      </c>
      <c r="G50" s="25">
        <f t="shared" si="1"/>
        <v>375.32</v>
      </c>
      <c r="H50" s="9" t="s">
        <v>8</v>
      </c>
    </row>
    <row r="51" spans="1:8" s="61" customFormat="1" ht="14.25" customHeight="1">
      <c r="A51" s="23">
        <v>43943</v>
      </c>
      <c r="B51" s="18" t="s">
        <v>1331</v>
      </c>
      <c r="C51" s="15" t="s">
        <v>1320</v>
      </c>
      <c r="D51" s="29" t="s">
        <v>27</v>
      </c>
      <c r="E51" s="25">
        <v>49.72</v>
      </c>
      <c r="F51" s="25">
        <v>10.44</v>
      </c>
      <c r="G51" s="25">
        <f t="shared" si="1"/>
        <v>60.16</v>
      </c>
      <c r="H51" s="9" t="s">
        <v>8</v>
      </c>
    </row>
    <row r="52" spans="1:8" s="64" customFormat="1" ht="13.5" customHeight="1">
      <c r="A52" s="44">
        <v>43943</v>
      </c>
      <c r="B52" s="34" t="s">
        <v>720</v>
      </c>
      <c r="C52" s="30" t="s">
        <v>711</v>
      </c>
      <c r="D52" s="24" t="s">
        <v>721</v>
      </c>
      <c r="E52" s="22">
        <v>254.6</v>
      </c>
      <c r="F52" s="22">
        <v>25.46</v>
      </c>
      <c r="G52" s="22">
        <f t="shared" si="1"/>
        <v>280.06</v>
      </c>
      <c r="H52" s="54" t="s">
        <v>350</v>
      </c>
    </row>
    <row r="53" spans="1:8" s="62" customFormat="1" ht="15" customHeight="1">
      <c r="A53" s="4">
        <v>43943</v>
      </c>
      <c r="B53" s="5">
        <v>9359552</v>
      </c>
      <c r="C53" s="12" t="s">
        <v>1139</v>
      </c>
      <c r="D53" s="11" t="s">
        <v>1344</v>
      </c>
      <c r="E53" s="7">
        <v>129.97</v>
      </c>
      <c r="F53" s="7">
        <v>0</v>
      </c>
      <c r="G53" s="25">
        <v>129.97</v>
      </c>
      <c r="H53" s="54" t="s">
        <v>350</v>
      </c>
    </row>
    <row r="54" spans="1:8" s="21" customFormat="1" ht="21" customHeight="1">
      <c r="A54" s="4">
        <v>43943</v>
      </c>
      <c r="B54" s="5" t="s">
        <v>1965</v>
      </c>
      <c r="C54" s="12" t="s">
        <v>1266</v>
      </c>
      <c r="D54" s="11" t="s">
        <v>1964</v>
      </c>
      <c r="E54" s="7">
        <v>168</v>
      </c>
      <c r="F54" s="7">
        <v>0</v>
      </c>
      <c r="G54" s="7">
        <v>168</v>
      </c>
      <c r="H54" s="54" t="s">
        <v>241</v>
      </c>
    </row>
    <row r="55" spans="1:8" s="50" customFormat="1" ht="21" customHeight="1">
      <c r="A55" s="23">
        <v>43943</v>
      </c>
      <c r="B55" s="18" t="s">
        <v>1967</v>
      </c>
      <c r="C55" s="15" t="s">
        <v>1266</v>
      </c>
      <c r="D55" s="17" t="s">
        <v>1966</v>
      </c>
      <c r="E55" s="25">
        <v>166</v>
      </c>
      <c r="F55" s="25">
        <v>0</v>
      </c>
      <c r="G55" s="25">
        <v>166</v>
      </c>
      <c r="H55" s="54" t="s">
        <v>241</v>
      </c>
    </row>
    <row r="56" spans="1:8" s="50" customFormat="1" ht="20.149999999999999" customHeight="1">
      <c r="A56" s="23">
        <v>43943</v>
      </c>
      <c r="B56" s="18" t="s">
        <v>1975</v>
      </c>
      <c r="C56" s="15" t="s">
        <v>1266</v>
      </c>
      <c r="D56" s="24" t="s">
        <v>1966</v>
      </c>
      <c r="E56" s="25">
        <v>166</v>
      </c>
      <c r="F56" s="25">
        <v>0</v>
      </c>
      <c r="G56" s="25">
        <v>166</v>
      </c>
      <c r="H56" s="54" t="s">
        <v>241</v>
      </c>
    </row>
    <row r="57" spans="1:8" s="62" customFormat="1" ht="15" customHeight="1">
      <c r="A57" s="4">
        <v>43943</v>
      </c>
      <c r="B57" s="5" t="s">
        <v>1243</v>
      </c>
      <c r="C57" s="12" t="s">
        <v>1237</v>
      </c>
      <c r="D57" s="12" t="s">
        <v>1244</v>
      </c>
      <c r="E57" s="7">
        <v>182.55</v>
      </c>
      <c r="F57" s="7">
        <v>37.159999999999997</v>
      </c>
      <c r="G57" s="7">
        <f>E57+F57</f>
        <v>219.71</v>
      </c>
      <c r="H57" s="54" t="s">
        <v>984</v>
      </c>
    </row>
    <row r="58" spans="1:8" s="50" customFormat="1" ht="21" customHeight="1">
      <c r="A58" s="23">
        <v>43943</v>
      </c>
      <c r="B58" s="32" t="s">
        <v>935</v>
      </c>
      <c r="C58" s="14" t="s">
        <v>928</v>
      </c>
      <c r="D58" s="11" t="s">
        <v>936</v>
      </c>
      <c r="E58" s="25">
        <v>631.48</v>
      </c>
      <c r="F58" s="25">
        <v>132.61000000000001</v>
      </c>
      <c r="G58" s="25">
        <v>764.09</v>
      </c>
      <c r="H58" s="54" t="s">
        <v>150</v>
      </c>
    </row>
    <row r="59" spans="1:8" s="21" customFormat="1" ht="21" customHeight="1">
      <c r="A59" s="4">
        <v>43944</v>
      </c>
      <c r="B59" s="5" t="s">
        <v>1536</v>
      </c>
      <c r="C59" s="9" t="s">
        <v>568</v>
      </c>
      <c r="D59" s="11" t="s">
        <v>1535</v>
      </c>
      <c r="E59" s="7">
        <v>36</v>
      </c>
      <c r="F59" s="7">
        <v>0</v>
      </c>
      <c r="G59" s="7">
        <v>36</v>
      </c>
      <c r="H59" s="9" t="s">
        <v>241</v>
      </c>
    </row>
    <row r="60" spans="1:8" s="21" customFormat="1" ht="21" customHeight="1">
      <c r="A60" s="4">
        <v>43945</v>
      </c>
      <c r="B60" s="5" t="s">
        <v>1343</v>
      </c>
      <c r="C60" s="12" t="s">
        <v>1341</v>
      </c>
      <c r="D60" s="12" t="s">
        <v>1342</v>
      </c>
      <c r="E60" s="7">
        <v>2250</v>
      </c>
      <c r="F60" s="7">
        <v>472.5</v>
      </c>
      <c r="G60" s="7">
        <f>E60+F60</f>
        <v>2722.5</v>
      </c>
      <c r="H60" s="54" t="s">
        <v>79</v>
      </c>
    </row>
    <row r="61" spans="1:8" s="62" customFormat="1" ht="13.5" customHeight="1">
      <c r="A61" s="4">
        <v>43945</v>
      </c>
      <c r="B61" s="5" t="s">
        <v>1379</v>
      </c>
      <c r="C61" s="12" t="s">
        <v>44</v>
      </c>
      <c r="D61" s="11" t="s">
        <v>1380</v>
      </c>
      <c r="E61" s="7">
        <v>-661.05</v>
      </c>
      <c r="F61" s="7">
        <v>-138.82</v>
      </c>
      <c r="G61" s="7">
        <f>E61+F61</f>
        <v>-799.86999999999989</v>
      </c>
      <c r="H61" s="54" t="s">
        <v>46</v>
      </c>
    </row>
    <row r="62" spans="1:8" s="62" customFormat="1" ht="12.75" customHeight="1">
      <c r="A62" s="4">
        <v>43948</v>
      </c>
      <c r="B62" s="5">
        <v>548997</v>
      </c>
      <c r="C62" s="12" t="s">
        <v>1168</v>
      </c>
      <c r="D62" s="11" t="s">
        <v>1278</v>
      </c>
      <c r="E62" s="7">
        <v>1175</v>
      </c>
      <c r="F62" s="7">
        <v>246.75</v>
      </c>
      <c r="G62" s="7">
        <f>E62+F62</f>
        <v>1421.75</v>
      </c>
      <c r="H62" s="9" t="s">
        <v>8</v>
      </c>
    </row>
    <row r="63" spans="1:8" ht="14.9" customHeight="1">
      <c r="A63" s="4">
        <v>43949</v>
      </c>
      <c r="B63" s="5">
        <v>20300199</v>
      </c>
      <c r="C63" s="14" t="s">
        <v>1107</v>
      </c>
      <c r="D63" s="11" t="s">
        <v>27</v>
      </c>
      <c r="E63" s="7">
        <v>273</v>
      </c>
      <c r="F63" s="7">
        <v>57.33</v>
      </c>
      <c r="G63" s="7">
        <f>E63+F63</f>
        <v>330.33</v>
      </c>
      <c r="H63" s="9" t="s">
        <v>8</v>
      </c>
    </row>
    <row r="64" spans="1:8" s="21" customFormat="1" ht="20.149999999999999" customHeight="1">
      <c r="A64" s="4">
        <v>43949</v>
      </c>
      <c r="B64" s="5">
        <v>114671536</v>
      </c>
      <c r="C64" s="12" t="s">
        <v>1226</v>
      </c>
      <c r="D64" s="11" t="s">
        <v>27</v>
      </c>
      <c r="E64" s="7">
        <v>161.6</v>
      </c>
      <c r="F64" s="7">
        <v>33.94</v>
      </c>
      <c r="G64" s="7">
        <f>E64+F64</f>
        <v>195.54</v>
      </c>
      <c r="H64" s="9" t="s">
        <v>8</v>
      </c>
    </row>
    <row r="65" spans="1:8" s="50" customFormat="1" ht="23.25" customHeight="1">
      <c r="A65" s="23">
        <v>43949</v>
      </c>
      <c r="B65" s="18" t="s">
        <v>1303</v>
      </c>
      <c r="C65" s="15" t="s">
        <v>1301</v>
      </c>
      <c r="D65" s="17" t="s">
        <v>1302</v>
      </c>
      <c r="E65" s="7">
        <v>1960</v>
      </c>
      <c r="F65" s="7">
        <v>411.6</v>
      </c>
      <c r="G65" s="7" t="e">
        <f>E65+F65-#REF!</f>
        <v>#REF!</v>
      </c>
      <c r="H65" s="9" t="s">
        <v>369</v>
      </c>
    </row>
    <row r="66" spans="1:8" s="61" customFormat="1" ht="14.9" customHeight="1">
      <c r="A66" s="23">
        <v>43949</v>
      </c>
      <c r="B66" s="18" t="s">
        <v>1355</v>
      </c>
      <c r="C66" s="31" t="s">
        <v>568</v>
      </c>
      <c r="D66" s="17" t="s">
        <v>1354</v>
      </c>
      <c r="E66" s="25">
        <v>204</v>
      </c>
      <c r="F66" s="25">
        <v>0</v>
      </c>
      <c r="G66" s="25">
        <v>204</v>
      </c>
      <c r="H66" s="9" t="s">
        <v>241</v>
      </c>
    </row>
    <row r="67" spans="1:8" s="62" customFormat="1" ht="15" customHeight="1">
      <c r="A67" s="4">
        <v>43949</v>
      </c>
      <c r="B67" s="5" t="s">
        <v>1336</v>
      </c>
      <c r="C67" s="12" t="s">
        <v>399</v>
      </c>
      <c r="D67" s="21" t="s">
        <v>1337</v>
      </c>
      <c r="E67" s="7">
        <v>2040.81</v>
      </c>
      <c r="F67" s="7">
        <v>428.57</v>
      </c>
      <c r="G67" s="7">
        <f t="shared" ref="G67:G79" si="2">E67+F67</f>
        <v>2469.38</v>
      </c>
      <c r="H67" s="9" t="s">
        <v>1335</v>
      </c>
    </row>
    <row r="68" spans="1:8" s="62" customFormat="1" ht="14.9" customHeight="1">
      <c r="A68" s="4">
        <v>43950</v>
      </c>
      <c r="B68" s="5">
        <v>18611</v>
      </c>
      <c r="C68" s="12" t="s">
        <v>1383</v>
      </c>
      <c r="D68" s="11" t="s">
        <v>1278</v>
      </c>
      <c r="E68" s="7">
        <v>1366.2</v>
      </c>
      <c r="F68" s="7">
        <v>286.89999999999998</v>
      </c>
      <c r="G68" s="7">
        <f t="shared" si="2"/>
        <v>1653.1</v>
      </c>
      <c r="H68" s="54" t="s">
        <v>8</v>
      </c>
    </row>
    <row r="69" spans="1:8" s="61" customFormat="1" ht="13.5" customHeight="1">
      <c r="A69" s="23">
        <v>43951</v>
      </c>
      <c r="B69" s="32">
        <v>7061809123</v>
      </c>
      <c r="C69" s="26" t="s">
        <v>347</v>
      </c>
      <c r="D69" s="11" t="s">
        <v>27</v>
      </c>
      <c r="E69" s="25">
        <v>120</v>
      </c>
      <c r="F69" s="25">
        <v>25.2</v>
      </c>
      <c r="G69" s="25">
        <f t="shared" si="2"/>
        <v>145.19999999999999</v>
      </c>
      <c r="H69" s="9" t="s">
        <v>8</v>
      </c>
    </row>
    <row r="70" spans="1:8" s="62" customFormat="1" ht="14.9" customHeight="1">
      <c r="A70" s="4">
        <v>43951</v>
      </c>
      <c r="B70" s="5" t="s">
        <v>1324</v>
      </c>
      <c r="C70" s="36" t="s">
        <v>596</v>
      </c>
      <c r="D70" s="13" t="s">
        <v>27</v>
      </c>
      <c r="E70" s="7">
        <v>558.35</v>
      </c>
      <c r="F70" s="7">
        <v>117.25</v>
      </c>
      <c r="G70" s="7">
        <f t="shared" si="2"/>
        <v>675.6</v>
      </c>
      <c r="H70" s="16" t="s">
        <v>8</v>
      </c>
    </row>
    <row r="71" spans="1:8" s="62" customFormat="1" ht="14.9" customHeight="1">
      <c r="A71" s="4">
        <v>43951</v>
      </c>
      <c r="B71" s="5" t="s">
        <v>1326</v>
      </c>
      <c r="C71" s="12" t="s">
        <v>1325</v>
      </c>
      <c r="D71" s="11" t="s">
        <v>1169</v>
      </c>
      <c r="E71" s="7">
        <v>910</v>
      </c>
      <c r="F71" s="7">
        <v>191.1</v>
      </c>
      <c r="G71" s="7">
        <f t="shared" si="2"/>
        <v>1101.0999999999999</v>
      </c>
      <c r="H71" s="12" t="s">
        <v>8</v>
      </c>
    </row>
    <row r="72" spans="1:8" s="62" customFormat="1" ht="14.25" customHeight="1">
      <c r="A72" s="4">
        <v>43951</v>
      </c>
      <c r="B72" s="5" t="s">
        <v>1348</v>
      </c>
      <c r="C72" s="12" t="s">
        <v>1347</v>
      </c>
      <c r="D72" s="11" t="s">
        <v>27</v>
      </c>
      <c r="E72" s="7">
        <v>39.58</v>
      </c>
      <c r="F72" s="7">
        <v>8.31</v>
      </c>
      <c r="G72" s="7">
        <f t="shared" si="2"/>
        <v>47.89</v>
      </c>
      <c r="H72" s="54" t="s">
        <v>8</v>
      </c>
    </row>
    <row r="73" spans="1:8" s="49" customFormat="1" ht="20.149999999999999" customHeight="1">
      <c r="A73" s="23">
        <v>43951</v>
      </c>
      <c r="B73" s="27" t="s">
        <v>1349</v>
      </c>
      <c r="C73" s="29" t="s">
        <v>44</v>
      </c>
      <c r="D73" s="24" t="s">
        <v>1350</v>
      </c>
      <c r="E73" s="22">
        <v>237.18</v>
      </c>
      <c r="F73" s="22">
        <v>49.81</v>
      </c>
      <c r="G73" s="22">
        <f t="shared" si="2"/>
        <v>286.99</v>
      </c>
      <c r="H73" s="54" t="s">
        <v>46</v>
      </c>
    </row>
    <row r="74" spans="1:8" s="62" customFormat="1" ht="14.9" customHeight="1">
      <c r="A74" s="4">
        <v>43951</v>
      </c>
      <c r="B74" s="5" t="s">
        <v>1353</v>
      </c>
      <c r="C74" s="12" t="s">
        <v>52</v>
      </c>
      <c r="D74" s="11" t="s">
        <v>45</v>
      </c>
      <c r="E74" s="7">
        <v>181.66</v>
      </c>
      <c r="F74" s="7">
        <v>38.15</v>
      </c>
      <c r="G74" s="7">
        <f t="shared" si="2"/>
        <v>219.81</v>
      </c>
      <c r="H74" s="54" t="s">
        <v>46</v>
      </c>
    </row>
    <row r="75" spans="1:8" s="62" customFormat="1" ht="15" customHeight="1">
      <c r="A75" s="4">
        <v>43951</v>
      </c>
      <c r="B75" s="5" t="s">
        <v>1381</v>
      </c>
      <c r="C75" s="12" t="s">
        <v>44</v>
      </c>
      <c r="D75" s="11" t="s">
        <v>1378</v>
      </c>
      <c r="E75" s="7">
        <v>429.35</v>
      </c>
      <c r="F75" s="7">
        <v>90.16</v>
      </c>
      <c r="G75" s="7">
        <f t="shared" si="2"/>
        <v>519.51</v>
      </c>
      <c r="H75" s="54" t="s">
        <v>46</v>
      </c>
    </row>
    <row r="76" spans="1:8" ht="14.9" customHeight="1">
      <c r="A76" s="4">
        <v>43951</v>
      </c>
      <c r="B76" s="10" t="s">
        <v>741</v>
      </c>
      <c r="C76" s="14" t="s">
        <v>737</v>
      </c>
      <c r="D76" s="11" t="s">
        <v>742</v>
      </c>
      <c r="E76" s="7">
        <v>37.03</v>
      </c>
      <c r="F76" s="7">
        <v>5.35</v>
      </c>
      <c r="G76" s="7">
        <f t="shared" si="2"/>
        <v>42.38</v>
      </c>
      <c r="H76" s="54" t="s">
        <v>685</v>
      </c>
    </row>
    <row r="77" spans="1:8" s="21" customFormat="1" ht="20.149999999999999" customHeight="1">
      <c r="A77" s="4">
        <v>43951</v>
      </c>
      <c r="B77" s="10" t="s">
        <v>743</v>
      </c>
      <c r="C77" s="14" t="s">
        <v>737</v>
      </c>
      <c r="D77" s="11" t="s">
        <v>744</v>
      </c>
      <c r="E77" s="7">
        <v>47.55</v>
      </c>
      <c r="F77" s="7">
        <v>5.36</v>
      </c>
      <c r="G77" s="7">
        <f t="shared" si="2"/>
        <v>52.91</v>
      </c>
      <c r="H77" s="54" t="s">
        <v>685</v>
      </c>
    </row>
    <row r="78" spans="1:8" s="62" customFormat="1" ht="14.9" customHeight="1">
      <c r="A78" s="4">
        <v>43951</v>
      </c>
      <c r="B78" s="10" t="s">
        <v>1382</v>
      </c>
      <c r="C78" s="14" t="s">
        <v>737</v>
      </c>
      <c r="D78" s="11" t="s">
        <v>742</v>
      </c>
      <c r="E78" s="7">
        <v>37.03</v>
      </c>
      <c r="F78" s="7">
        <v>5.36</v>
      </c>
      <c r="G78" s="7">
        <f t="shared" si="2"/>
        <v>42.39</v>
      </c>
      <c r="H78" s="54" t="s">
        <v>685</v>
      </c>
    </row>
    <row r="79" spans="1:8" s="62" customFormat="1" ht="14.9" customHeight="1">
      <c r="A79" s="4">
        <v>43951</v>
      </c>
      <c r="B79" s="10" t="s">
        <v>1387</v>
      </c>
      <c r="C79" s="14" t="s">
        <v>737</v>
      </c>
      <c r="D79" s="11" t="s">
        <v>744</v>
      </c>
      <c r="E79" s="7">
        <v>47.56</v>
      </c>
      <c r="F79" s="7">
        <v>5.36</v>
      </c>
      <c r="G79" s="7">
        <f t="shared" si="2"/>
        <v>52.92</v>
      </c>
      <c r="H79" s="54" t="s">
        <v>685</v>
      </c>
    </row>
    <row r="80" spans="1:8" s="62" customFormat="1" ht="14.9" customHeight="1">
      <c r="A80" s="4">
        <v>43951</v>
      </c>
      <c r="B80" s="5" t="s">
        <v>992</v>
      </c>
      <c r="C80" s="40" t="s">
        <v>982</v>
      </c>
      <c r="D80" s="14" t="s">
        <v>993</v>
      </c>
      <c r="E80" s="7">
        <v>1294</v>
      </c>
      <c r="F80" s="7">
        <v>271.74</v>
      </c>
      <c r="G80" s="7">
        <v>1565.74</v>
      </c>
      <c r="H80" s="54" t="s">
        <v>984</v>
      </c>
    </row>
    <row r="81" spans="1:8" s="61" customFormat="1" ht="14.9" customHeight="1">
      <c r="A81" s="23">
        <v>43951</v>
      </c>
      <c r="B81" s="18" t="s">
        <v>994</v>
      </c>
      <c r="C81" s="40" t="s">
        <v>982</v>
      </c>
      <c r="D81" s="30" t="s">
        <v>993</v>
      </c>
      <c r="E81" s="25">
        <v>105.64</v>
      </c>
      <c r="F81" s="25">
        <v>22.18</v>
      </c>
      <c r="G81" s="25">
        <v>127.82</v>
      </c>
      <c r="H81" s="54" t="s">
        <v>984</v>
      </c>
    </row>
    <row r="82" spans="1:8" s="62" customFormat="1" ht="14.9" customHeight="1">
      <c r="A82" s="4">
        <v>43951</v>
      </c>
      <c r="B82" s="10">
        <v>2004040</v>
      </c>
      <c r="C82" s="14" t="s">
        <v>217</v>
      </c>
      <c r="D82" s="11" t="s">
        <v>223</v>
      </c>
      <c r="E82" s="7">
        <v>5550</v>
      </c>
      <c r="F82" s="7">
        <v>1165.5</v>
      </c>
      <c r="G82" s="7">
        <f>E82+F82</f>
        <v>6715.5</v>
      </c>
      <c r="H82" s="9" t="s">
        <v>218</v>
      </c>
    </row>
    <row r="83" spans="1:8" s="62" customFormat="1" ht="13.5" customHeight="1">
      <c r="A83" s="4">
        <v>43951</v>
      </c>
      <c r="B83" s="5" t="s">
        <v>406</v>
      </c>
      <c r="C83" s="12" t="s">
        <v>399</v>
      </c>
      <c r="D83" s="11" t="s">
        <v>407</v>
      </c>
      <c r="E83" s="7">
        <v>7814.44</v>
      </c>
      <c r="F83" s="7">
        <v>1641.03</v>
      </c>
      <c r="G83" s="7">
        <v>9455.4699999999993</v>
      </c>
      <c r="H83" s="54" t="s">
        <v>150</v>
      </c>
    </row>
    <row r="84" spans="1:8" s="50" customFormat="1" ht="23.25" customHeight="1">
      <c r="A84" s="23">
        <v>43951</v>
      </c>
      <c r="B84" s="32">
        <v>5</v>
      </c>
      <c r="C84" s="26" t="s">
        <v>424</v>
      </c>
      <c r="D84" s="17" t="s">
        <v>433</v>
      </c>
      <c r="E84" s="25">
        <v>9111.57</v>
      </c>
      <c r="F84" s="25">
        <v>1913.43</v>
      </c>
      <c r="G84" s="25">
        <v>11025</v>
      </c>
      <c r="H84" s="9" t="s">
        <v>425</v>
      </c>
    </row>
    <row r="85" spans="1:8" s="49" customFormat="1" ht="21" customHeight="1">
      <c r="A85" s="44">
        <v>43951</v>
      </c>
      <c r="B85" s="27" t="s">
        <v>480</v>
      </c>
      <c r="C85" s="29" t="s">
        <v>475</v>
      </c>
      <c r="D85" s="24" t="s">
        <v>477</v>
      </c>
      <c r="E85" s="22">
        <v>147.46</v>
      </c>
      <c r="F85" s="22">
        <v>30.97</v>
      </c>
      <c r="G85" s="22">
        <v>178.43</v>
      </c>
      <c r="H85" s="9" t="s">
        <v>369</v>
      </c>
    </row>
    <row r="86" spans="1:8" s="61" customFormat="1" ht="16.399999999999999" customHeight="1">
      <c r="A86" s="23">
        <v>43951</v>
      </c>
      <c r="B86" s="18" t="s">
        <v>786</v>
      </c>
      <c r="C86" s="15" t="s">
        <v>775</v>
      </c>
      <c r="D86" s="17" t="s">
        <v>787</v>
      </c>
      <c r="E86" s="25">
        <v>2479.69</v>
      </c>
      <c r="F86" s="25">
        <v>520.73</v>
      </c>
      <c r="G86" s="25">
        <f>E86+F86</f>
        <v>3000.42</v>
      </c>
      <c r="H86" s="54" t="s">
        <v>150</v>
      </c>
    </row>
    <row r="87" spans="1:8" s="62" customFormat="1" ht="13.5" customHeight="1">
      <c r="A87" s="4">
        <v>43951</v>
      </c>
      <c r="B87" s="5">
        <v>2010446</v>
      </c>
      <c r="C87" s="12" t="s">
        <v>130</v>
      </c>
      <c r="D87" s="11" t="s">
        <v>1175</v>
      </c>
      <c r="E87" s="25">
        <v>1075</v>
      </c>
      <c r="F87" s="25">
        <v>225.75</v>
      </c>
      <c r="G87" s="25">
        <f>E87+F87</f>
        <v>1300.75</v>
      </c>
      <c r="H87" s="12" t="s">
        <v>41</v>
      </c>
    </row>
    <row r="88" spans="1:8" s="21" customFormat="1" ht="19.5" customHeight="1">
      <c r="A88" s="4">
        <v>43952</v>
      </c>
      <c r="B88" s="37" t="s">
        <v>637</v>
      </c>
      <c r="C88" s="14" t="s">
        <v>629</v>
      </c>
      <c r="D88" s="14" t="s">
        <v>638</v>
      </c>
      <c r="E88" s="25">
        <v>2187.5</v>
      </c>
      <c r="F88" s="25">
        <v>459.38</v>
      </c>
      <c r="G88" s="25">
        <v>2646.88</v>
      </c>
      <c r="H88" s="9" t="s">
        <v>369</v>
      </c>
    </row>
    <row r="89" spans="1:8" s="62" customFormat="1" ht="14.9" customHeight="1">
      <c r="A89" s="4">
        <v>43952</v>
      </c>
      <c r="B89" s="37" t="s">
        <v>661</v>
      </c>
      <c r="C89" s="14" t="s">
        <v>629</v>
      </c>
      <c r="D89" s="14" t="s">
        <v>662</v>
      </c>
      <c r="E89" s="25">
        <v>1087.5</v>
      </c>
      <c r="F89" s="25">
        <v>228.38</v>
      </c>
      <c r="G89" s="25">
        <v>1315.88</v>
      </c>
      <c r="H89" s="9" t="s">
        <v>369</v>
      </c>
    </row>
    <row r="90" spans="1:8" s="21" customFormat="1" ht="14.9" customHeight="1">
      <c r="A90" s="4">
        <v>43952</v>
      </c>
      <c r="B90" s="5" t="s">
        <v>1056</v>
      </c>
      <c r="C90" s="12" t="s">
        <v>1051</v>
      </c>
      <c r="D90" s="12" t="s">
        <v>1052</v>
      </c>
      <c r="E90" s="7">
        <v>8</v>
      </c>
      <c r="F90" s="7">
        <v>1.68</v>
      </c>
      <c r="G90" s="7">
        <v>9.68</v>
      </c>
      <c r="H90" s="54" t="s">
        <v>984</v>
      </c>
    </row>
    <row r="91" spans="1:8" s="62" customFormat="1" ht="14.9" customHeight="1">
      <c r="A91" s="4">
        <v>43952</v>
      </c>
      <c r="B91" s="5" t="s">
        <v>886</v>
      </c>
      <c r="C91" s="14" t="s">
        <v>878</v>
      </c>
      <c r="D91" s="14" t="s">
        <v>887</v>
      </c>
      <c r="E91" s="7">
        <v>155</v>
      </c>
      <c r="F91" s="7">
        <v>32.549999999999997</v>
      </c>
      <c r="G91" s="7">
        <v>187.55</v>
      </c>
      <c r="H91" s="9" t="s">
        <v>806</v>
      </c>
    </row>
    <row r="92" spans="1:8" s="21" customFormat="1" ht="20.149999999999999" customHeight="1">
      <c r="A92" s="4">
        <v>43953</v>
      </c>
      <c r="B92" s="5" t="s">
        <v>1148</v>
      </c>
      <c r="C92" s="12" t="s">
        <v>1064</v>
      </c>
      <c r="D92" s="12" t="s">
        <v>1149</v>
      </c>
      <c r="E92" s="7">
        <v>420.23</v>
      </c>
      <c r="F92" s="7">
        <v>88.25</v>
      </c>
      <c r="G92" s="7">
        <v>508.48</v>
      </c>
      <c r="H92" s="9" t="s">
        <v>369</v>
      </c>
    </row>
    <row r="93" spans="1:8" s="21" customFormat="1" ht="20.149999999999999" customHeight="1">
      <c r="A93" s="4">
        <v>43955</v>
      </c>
      <c r="B93" s="5" t="s">
        <v>920</v>
      </c>
      <c r="C93" s="14" t="s">
        <v>916</v>
      </c>
      <c r="D93" s="11" t="s">
        <v>921</v>
      </c>
      <c r="E93" s="7">
        <v>3791.63</v>
      </c>
      <c r="F93" s="7">
        <v>796.24</v>
      </c>
      <c r="G93" s="7">
        <v>4587.87</v>
      </c>
      <c r="H93" s="12" t="s">
        <v>241</v>
      </c>
    </row>
    <row r="94" spans="1:8" s="62" customFormat="1" ht="15" customHeight="1">
      <c r="A94" s="4">
        <v>43956</v>
      </c>
      <c r="B94" s="5" t="s">
        <v>1321</v>
      </c>
      <c r="C94" s="12" t="s">
        <v>764</v>
      </c>
      <c r="D94" s="11" t="s">
        <v>7</v>
      </c>
      <c r="E94" s="7">
        <v>1959</v>
      </c>
      <c r="F94" s="7">
        <v>411.39</v>
      </c>
      <c r="G94" s="7">
        <f>E94+F94</f>
        <v>2370.39</v>
      </c>
      <c r="H94" s="9" t="s">
        <v>8</v>
      </c>
    </row>
    <row r="95" spans="1:8" s="49" customFormat="1" ht="23.25" customHeight="1">
      <c r="A95" s="44">
        <v>43956</v>
      </c>
      <c r="B95" s="27">
        <v>20003471</v>
      </c>
      <c r="C95" s="29" t="s">
        <v>764</v>
      </c>
      <c r="D95" s="24" t="s">
        <v>7</v>
      </c>
      <c r="E95" s="22">
        <v>164.64</v>
      </c>
      <c r="F95" s="22">
        <v>34.57</v>
      </c>
      <c r="G95" s="22">
        <f>E95+F95</f>
        <v>199.20999999999998</v>
      </c>
      <c r="H95" s="12" t="s">
        <v>8</v>
      </c>
    </row>
    <row r="96" spans="1:8" ht="14.9" customHeight="1">
      <c r="A96" s="4">
        <v>43956</v>
      </c>
      <c r="B96" s="5" t="s">
        <v>690</v>
      </c>
      <c r="C96" s="12" t="s">
        <v>683</v>
      </c>
      <c r="D96" s="11" t="s">
        <v>691</v>
      </c>
      <c r="E96" s="7">
        <v>1190</v>
      </c>
      <c r="F96" s="7">
        <v>249.9</v>
      </c>
      <c r="G96" s="7">
        <v>1439.9</v>
      </c>
      <c r="H96" s="9" t="s">
        <v>369</v>
      </c>
    </row>
    <row r="97" spans="1:8" s="21" customFormat="1" ht="20.149999999999999" customHeight="1">
      <c r="A97" s="4">
        <v>43956</v>
      </c>
      <c r="B97" s="5" t="s">
        <v>1330</v>
      </c>
      <c r="C97" s="12" t="s">
        <v>1328</v>
      </c>
      <c r="D97" s="11" t="s">
        <v>1329</v>
      </c>
      <c r="E97" s="7">
        <v>6561.05</v>
      </c>
      <c r="F97" s="7">
        <v>1377.82</v>
      </c>
      <c r="G97" s="7">
        <f>E97+F97</f>
        <v>7938.87</v>
      </c>
      <c r="H97" s="54" t="s">
        <v>150</v>
      </c>
    </row>
    <row r="98" spans="1:8" ht="16.399999999999999" customHeight="1">
      <c r="A98" s="4">
        <v>43956</v>
      </c>
      <c r="B98" s="10" t="s">
        <v>1386</v>
      </c>
      <c r="C98" s="14" t="s">
        <v>1384</v>
      </c>
      <c r="D98" s="11" t="s">
        <v>1385</v>
      </c>
      <c r="E98" s="7">
        <v>2906.28</v>
      </c>
      <c r="F98" s="7">
        <v>610.32000000000005</v>
      </c>
      <c r="G98" s="25">
        <f>E98+F98</f>
        <v>3516.6000000000004</v>
      </c>
      <c r="H98" s="54" t="s">
        <v>1335</v>
      </c>
    </row>
    <row r="99" spans="1:8" s="62" customFormat="1" ht="14.9" customHeight="1">
      <c r="A99" s="4">
        <v>43956</v>
      </c>
      <c r="B99" s="5" t="s">
        <v>1287</v>
      </c>
      <c r="C99" s="14" t="s">
        <v>1285</v>
      </c>
      <c r="D99" s="12" t="s">
        <v>1286</v>
      </c>
      <c r="E99" s="25">
        <v>6150.16</v>
      </c>
      <c r="F99" s="25">
        <v>1291.53</v>
      </c>
      <c r="G99" s="25">
        <f>E99+F99</f>
        <v>7441.69</v>
      </c>
      <c r="H99" s="9" t="s">
        <v>179</v>
      </c>
    </row>
    <row r="100" spans="1:8" s="21" customFormat="1" ht="23.25" customHeight="1">
      <c r="A100" s="4">
        <v>43959</v>
      </c>
      <c r="B100" s="5" t="s">
        <v>1202</v>
      </c>
      <c r="C100" s="12" t="s">
        <v>1201</v>
      </c>
      <c r="D100" s="11" t="s">
        <v>27</v>
      </c>
      <c r="E100" s="7">
        <v>360.3</v>
      </c>
      <c r="F100" s="7">
        <v>82.87</v>
      </c>
      <c r="G100" s="7">
        <v>443.17</v>
      </c>
      <c r="H100" s="54" t="s">
        <v>8</v>
      </c>
    </row>
    <row r="101" spans="1:8" s="62" customFormat="1" ht="14.9" customHeight="1">
      <c r="A101" s="4">
        <v>43959</v>
      </c>
      <c r="B101" s="5" t="s">
        <v>1209</v>
      </c>
      <c r="C101" s="36" t="s">
        <v>514</v>
      </c>
      <c r="D101" s="13" t="s">
        <v>27</v>
      </c>
      <c r="E101" s="7">
        <v>212.63</v>
      </c>
      <c r="F101" s="7">
        <v>44.65</v>
      </c>
      <c r="G101" s="7">
        <f>E101+F101</f>
        <v>257.27999999999997</v>
      </c>
      <c r="H101" s="54" t="s">
        <v>8</v>
      </c>
    </row>
    <row r="102" spans="1:8" s="62" customFormat="1" ht="14.9" customHeight="1">
      <c r="A102" s="4">
        <v>43959</v>
      </c>
      <c r="B102" s="10" t="s">
        <v>486</v>
      </c>
      <c r="C102" s="14" t="s">
        <v>481</v>
      </c>
      <c r="D102" s="21" t="s">
        <v>483</v>
      </c>
      <c r="E102" s="7">
        <v>230</v>
      </c>
      <c r="F102" s="7">
        <v>48.3</v>
      </c>
      <c r="G102" s="7">
        <v>278.3</v>
      </c>
      <c r="H102" s="9" t="s">
        <v>369</v>
      </c>
    </row>
    <row r="103" spans="1:8" s="61" customFormat="1" ht="14.9" customHeight="1">
      <c r="A103" s="23">
        <v>43959</v>
      </c>
      <c r="B103" s="32" t="s">
        <v>526</v>
      </c>
      <c r="C103" s="26" t="s">
        <v>481</v>
      </c>
      <c r="D103" s="24" t="s">
        <v>527</v>
      </c>
      <c r="E103" s="25">
        <v>545.47</v>
      </c>
      <c r="F103" s="25">
        <v>114.55</v>
      </c>
      <c r="G103" s="25">
        <v>660.02</v>
      </c>
      <c r="H103" s="9" t="s">
        <v>369</v>
      </c>
    </row>
    <row r="104" spans="1:8" s="50" customFormat="1" ht="20.149999999999999" customHeight="1">
      <c r="A104" s="23">
        <v>43959</v>
      </c>
      <c r="B104" s="18" t="s">
        <v>294</v>
      </c>
      <c r="C104" s="15" t="s">
        <v>288</v>
      </c>
      <c r="D104" s="15" t="s">
        <v>289</v>
      </c>
      <c r="E104" s="25">
        <v>14.49</v>
      </c>
      <c r="F104" s="25">
        <v>3.04</v>
      </c>
      <c r="G104" s="25">
        <f t="shared" ref="G104:G109" si="3">E104+F104</f>
        <v>17.53</v>
      </c>
      <c r="H104" s="9" t="s">
        <v>179</v>
      </c>
    </row>
    <row r="105" spans="1:8" s="61" customFormat="1" ht="13.5" customHeight="1">
      <c r="A105" s="23">
        <v>43962</v>
      </c>
      <c r="B105" s="18" t="s">
        <v>1327</v>
      </c>
      <c r="C105" s="15" t="s">
        <v>1325</v>
      </c>
      <c r="D105" s="24" t="s">
        <v>1169</v>
      </c>
      <c r="E105" s="25">
        <v>2530</v>
      </c>
      <c r="F105" s="25">
        <v>531.29999999999995</v>
      </c>
      <c r="G105" s="25">
        <f t="shared" si="3"/>
        <v>3061.3</v>
      </c>
      <c r="H105" s="12" t="s">
        <v>8</v>
      </c>
    </row>
    <row r="106" spans="1:8" s="62" customFormat="1" ht="15" customHeight="1">
      <c r="A106" s="4">
        <v>43962</v>
      </c>
      <c r="B106" s="5" t="s">
        <v>1393</v>
      </c>
      <c r="C106" s="14" t="s">
        <v>107</v>
      </c>
      <c r="D106" s="11" t="s">
        <v>27</v>
      </c>
      <c r="E106" s="7">
        <v>37.700000000000003</v>
      </c>
      <c r="F106" s="7">
        <v>7.92</v>
      </c>
      <c r="G106" s="7">
        <f t="shared" si="3"/>
        <v>45.620000000000005</v>
      </c>
      <c r="H106" s="9" t="s">
        <v>8</v>
      </c>
    </row>
    <row r="107" spans="1:8" s="21" customFormat="1" ht="21" customHeight="1">
      <c r="A107" s="4">
        <v>43962</v>
      </c>
      <c r="B107" s="10" t="s">
        <v>1452</v>
      </c>
      <c r="C107" s="14" t="s">
        <v>962</v>
      </c>
      <c r="D107" s="21" t="s">
        <v>1451</v>
      </c>
      <c r="E107" s="7">
        <v>52.89</v>
      </c>
      <c r="F107" s="7">
        <v>11.11</v>
      </c>
      <c r="G107" s="7">
        <f t="shared" si="3"/>
        <v>64</v>
      </c>
      <c r="H107" s="54" t="s">
        <v>350</v>
      </c>
    </row>
    <row r="108" spans="1:8" s="21" customFormat="1" ht="23.25" customHeight="1">
      <c r="A108" s="4">
        <v>43962</v>
      </c>
      <c r="B108" s="10" t="s">
        <v>1453</v>
      </c>
      <c r="C108" s="14" t="s">
        <v>962</v>
      </c>
      <c r="D108" s="21" t="s">
        <v>1451</v>
      </c>
      <c r="E108" s="7">
        <v>63.14</v>
      </c>
      <c r="F108" s="7">
        <v>13.26</v>
      </c>
      <c r="G108" s="7">
        <f t="shared" si="3"/>
        <v>76.400000000000006</v>
      </c>
      <c r="H108" s="54" t="s">
        <v>350</v>
      </c>
    </row>
    <row r="109" spans="1:8" s="50" customFormat="1" ht="21" customHeight="1">
      <c r="A109" s="23">
        <v>43962</v>
      </c>
      <c r="B109" s="32" t="s">
        <v>1454</v>
      </c>
      <c r="C109" s="14" t="s">
        <v>962</v>
      </c>
      <c r="D109" s="50" t="s">
        <v>1451</v>
      </c>
      <c r="E109" s="25">
        <v>39.67</v>
      </c>
      <c r="F109" s="25">
        <v>8.33</v>
      </c>
      <c r="G109" s="25">
        <f t="shared" si="3"/>
        <v>48</v>
      </c>
      <c r="H109" s="54" t="s">
        <v>350</v>
      </c>
    </row>
    <row r="110" spans="1:8" s="21" customFormat="1" ht="14.9" customHeight="1">
      <c r="A110" s="4">
        <v>43962</v>
      </c>
      <c r="B110" s="5" t="s">
        <v>811</v>
      </c>
      <c r="C110" s="14" t="s">
        <v>804</v>
      </c>
      <c r="D110" s="11" t="s">
        <v>805</v>
      </c>
      <c r="E110" s="25">
        <v>59.28</v>
      </c>
      <c r="F110" s="25">
        <v>12.44900826446281</v>
      </c>
      <c r="G110" s="25">
        <v>71.73</v>
      </c>
      <c r="H110" s="9" t="s">
        <v>806</v>
      </c>
    </row>
    <row r="111" spans="1:8" s="64" customFormat="1" ht="14.9" customHeight="1">
      <c r="A111" s="44">
        <v>43962</v>
      </c>
      <c r="B111" s="27" t="s">
        <v>905</v>
      </c>
      <c r="C111" s="29" t="s">
        <v>903</v>
      </c>
      <c r="D111" s="30" t="s">
        <v>906</v>
      </c>
      <c r="E111" s="22">
        <v>1453.62</v>
      </c>
      <c r="F111" s="22">
        <v>0</v>
      </c>
      <c r="G111" s="7">
        <v>1453.62</v>
      </c>
      <c r="H111" s="54" t="s">
        <v>150</v>
      </c>
    </row>
    <row r="112" spans="1:8" s="50" customFormat="1" ht="20.149999999999999" customHeight="1">
      <c r="A112" s="23">
        <v>43963</v>
      </c>
      <c r="B112" s="18" t="s">
        <v>585</v>
      </c>
      <c r="C112" s="26" t="s">
        <v>29</v>
      </c>
      <c r="D112" s="17" t="s">
        <v>27</v>
      </c>
      <c r="E112" s="25">
        <v>45.1</v>
      </c>
      <c r="F112" s="25">
        <v>9.4700000000000006</v>
      </c>
      <c r="G112" s="25">
        <f t="shared" ref="G112:G122" si="4">E112+F112</f>
        <v>54.57</v>
      </c>
      <c r="H112" s="9" t="s">
        <v>8</v>
      </c>
    </row>
    <row r="113" spans="1:8" s="21" customFormat="1" ht="20.149999999999999" customHeight="1">
      <c r="A113" s="4">
        <v>43964</v>
      </c>
      <c r="B113" s="5" t="s">
        <v>1400</v>
      </c>
      <c r="C113" s="12" t="s">
        <v>1398</v>
      </c>
      <c r="D113" s="11" t="s">
        <v>1399</v>
      </c>
      <c r="E113" s="25">
        <v>500</v>
      </c>
      <c r="F113" s="25">
        <v>105</v>
      </c>
      <c r="G113" s="25">
        <f t="shared" si="4"/>
        <v>605</v>
      </c>
      <c r="H113" s="9" t="s">
        <v>369</v>
      </c>
    </row>
    <row r="114" spans="1:8" s="62" customFormat="1" ht="14.9" customHeight="1">
      <c r="A114" s="4">
        <v>43964</v>
      </c>
      <c r="B114" s="5" t="s">
        <v>1403</v>
      </c>
      <c r="C114" s="9" t="s">
        <v>1402</v>
      </c>
      <c r="D114" s="11" t="s">
        <v>1278</v>
      </c>
      <c r="E114" s="25">
        <v>78</v>
      </c>
      <c r="F114" s="25">
        <v>16.38</v>
      </c>
      <c r="G114" s="25">
        <f t="shared" si="4"/>
        <v>94.38</v>
      </c>
      <c r="H114" s="9" t="s">
        <v>8</v>
      </c>
    </row>
    <row r="115" spans="1:8" s="62" customFormat="1" ht="15" customHeight="1">
      <c r="A115" s="4">
        <v>43964</v>
      </c>
      <c r="B115" s="5" t="s">
        <v>1339</v>
      </c>
      <c r="C115" s="15" t="s">
        <v>399</v>
      </c>
      <c r="D115" s="21" t="s">
        <v>1338</v>
      </c>
      <c r="E115" s="25">
        <v>3750.78</v>
      </c>
      <c r="F115" s="7">
        <v>787.66</v>
      </c>
      <c r="G115" s="25">
        <f t="shared" si="4"/>
        <v>4538.4400000000005</v>
      </c>
      <c r="H115" s="54" t="s">
        <v>150</v>
      </c>
    </row>
    <row r="116" spans="1:8" s="64" customFormat="1" ht="14.25" customHeight="1">
      <c r="A116" s="44">
        <v>43964</v>
      </c>
      <c r="B116" s="27" t="s">
        <v>194</v>
      </c>
      <c r="C116" s="30" t="s">
        <v>178</v>
      </c>
      <c r="D116" s="29" t="s">
        <v>181</v>
      </c>
      <c r="E116" s="22">
        <v>52</v>
      </c>
      <c r="F116" s="22">
        <v>10.92</v>
      </c>
      <c r="G116" s="22">
        <f t="shared" si="4"/>
        <v>62.92</v>
      </c>
      <c r="H116" s="9" t="s">
        <v>179</v>
      </c>
    </row>
    <row r="117" spans="1:8" s="64" customFormat="1" ht="14.9" customHeight="1">
      <c r="A117" s="44">
        <v>43964</v>
      </c>
      <c r="B117" s="27" t="s">
        <v>195</v>
      </c>
      <c r="C117" s="30" t="s">
        <v>178</v>
      </c>
      <c r="D117" s="29" t="s">
        <v>183</v>
      </c>
      <c r="E117" s="22">
        <v>2.0299999999999998</v>
      </c>
      <c r="F117" s="22">
        <v>0.43</v>
      </c>
      <c r="G117" s="22">
        <f t="shared" si="4"/>
        <v>2.46</v>
      </c>
      <c r="H117" s="9" t="s">
        <v>179</v>
      </c>
    </row>
    <row r="118" spans="1:8" s="64" customFormat="1" ht="14.9" customHeight="1">
      <c r="A118" s="44">
        <v>43964</v>
      </c>
      <c r="B118" s="27" t="s">
        <v>196</v>
      </c>
      <c r="C118" s="30" t="s">
        <v>178</v>
      </c>
      <c r="D118" s="29" t="s">
        <v>183</v>
      </c>
      <c r="E118" s="22">
        <v>1.45</v>
      </c>
      <c r="F118" s="22">
        <v>0.3</v>
      </c>
      <c r="G118" s="22">
        <f t="shared" si="4"/>
        <v>1.75</v>
      </c>
      <c r="H118" s="9" t="s">
        <v>179</v>
      </c>
    </row>
    <row r="119" spans="1:8" s="64" customFormat="1" ht="14.9" customHeight="1">
      <c r="A119" s="44">
        <v>43965</v>
      </c>
      <c r="B119" s="27" t="s">
        <v>1110</v>
      </c>
      <c r="C119" s="30" t="s">
        <v>1109</v>
      </c>
      <c r="D119" s="29" t="s">
        <v>27</v>
      </c>
      <c r="E119" s="22">
        <v>130</v>
      </c>
      <c r="F119" s="22">
        <v>27.3</v>
      </c>
      <c r="G119" s="22">
        <f t="shared" si="4"/>
        <v>157.30000000000001</v>
      </c>
      <c r="H119" s="9" t="s">
        <v>8</v>
      </c>
    </row>
    <row r="120" spans="1:8" s="64" customFormat="1" ht="14.9" customHeight="1">
      <c r="A120" s="44">
        <v>43965</v>
      </c>
      <c r="B120" s="27">
        <v>63612</v>
      </c>
      <c r="C120" s="30" t="s">
        <v>1109</v>
      </c>
      <c r="D120" s="29" t="s">
        <v>27</v>
      </c>
      <c r="E120" s="22">
        <v>220</v>
      </c>
      <c r="F120" s="22">
        <v>46.2</v>
      </c>
      <c r="G120" s="22">
        <f t="shared" si="4"/>
        <v>266.2</v>
      </c>
      <c r="H120" s="9" t="s">
        <v>8</v>
      </c>
    </row>
    <row r="121" spans="1:8" s="64" customFormat="1" ht="14.9" customHeight="1">
      <c r="A121" s="44">
        <v>43965</v>
      </c>
      <c r="B121" s="27" t="s">
        <v>1368</v>
      </c>
      <c r="C121" s="29" t="s">
        <v>1366</v>
      </c>
      <c r="D121" s="24" t="s">
        <v>1367</v>
      </c>
      <c r="E121" s="22">
        <v>1222.8</v>
      </c>
      <c r="F121" s="22">
        <v>256.79000000000002</v>
      </c>
      <c r="G121" s="22">
        <f t="shared" si="4"/>
        <v>1479.59</v>
      </c>
      <c r="H121" s="9" t="s">
        <v>369</v>
      </c>
    </row>
    <row r="122" spans="1:8" s="62" customFormat="1" ht="14.9" customHeight="1">
      <c r="A122" s="4">
        <v>43965</v>
      </c>
      <c r="B122" s="10" t="s">
        <v>1455</v>
      </c>
      <c r="C122" s="14" t="s">
        <v>962</v>
      </c>
      <c r="D122" s="21" t="s">
        <v>1451</v>
      </c>
      <c r="E122" s="7">
        <v>59.5</v>
      </c>
      <c r="F122" s="7">
        <v>12.5</v>
      </c>
      <c r="G122" s="7">
        <f t="shared" si="4"/>
        <v>72</v>
      </c>
      <c r="H122" s="54" t="s">
        <v>350</v>
      </c>
    </row>
    <row r="123" spans="1:8" s="62" customFormat="1" ht="14.9" customHeight="1">
      <c r="A123" s="4">
        <v>43969</v>
      </c>
      <c r="B123" s="5" t="s">
        <v>1540</v>
      </c>
      <c r="C123" s="14" t="s">
        <v>1539</v>
      </c>
      <c r="D123" s="11" t="s">
        <v>1541</v>
      </c>
      <c r="E123" s="7">
        <v>300</v>
      </c>
      <c r="F123" s="7">
        <v>63</v>
      </c>
      <c r="G123" s="7">
        <v>363</v>
      </c>
      <c r="H123" s="54" t="s">
        <v>685</v>
      </c>
    </row>
    <row r="124" spans="1:8" s="62" customFormat="1" ht="14.9" customHeight="1">
      <c r="A124" s="4">
        <v>43970</v>
      </c>
      <c r="B124" s="5" t="s">
        <v>145</v>
      </c>
      <c r="C124" s="14" t="s">
        <v>144</v>
      </c>
      <c r="D124" s="11" t="s">
        <v>27</v>
      </c>
      <c r="E124" s="7">
        <v>249.6</v>
      </c>
      <c r="F124" s="7">
        <v>52.42</v>
      </c>
      <c r="G124" s="7">
        <f t="shared" ref="G124:G129" si="5">E124+F124</f>
        <v>302.02</v>
      </c>
      <c r="H124" s="9" t="s">
        <v>8</v>
      </c>
    </row>
    <row r="125" spans="1:8" s="62" customFormat="1" ht="14.9" customHeight="1">
      <c r="A125" s="4">
        <v>43970</v>
      </c>
      <c r="B125" s="5" t="s">
        <v>1407</v>
      </c>
      <c r="C125" s="12" t="s">
        <v>1406</v>
      </c>
      <c r="D125" s="11" t="s">
        <v>1269</v>
      </c>
      <c r="E125" s="7">
        <v>270.22000000000003</v>
      </c>
      <c r="F125" s="7">
        <v>56.75</v>
      </c>
      <c r="G125" s="25">
        <f t="shared" si="5"/>
        <v>326.97000000000003</v>
      </c>
      <c r="H125" s="9" t="s">
        <v>1270</v>
      </c>
    </row>
    <row r="126" spans="1:8" s="21" customFormat="1" ht="20.149999999999999" customHeight="1">
      <c r="A126" s="4">
        <v>43970</v>
      </c>
      <c r="B126" s="10">
        <v>212673100</v>
      </c>
      <c r="C126" s="14" t="s">
        <v>472</v>
      </c>
      <c r="D126" s="21" t="s">
        <v>620</v>
      </c>
      <c r="E126" s="7">
        <v>79.59</v>
      </c>
      <c r="F126" s="7">
        <v>16.71</v>
      </c>
      <c r="G126" s="25">
        <f t="shared" si="5"/>
        <v>96.300000000000011</v>
      </c>
      <c r="H126" s="9" t="s">
        <v>95</v>
      </c>
    </row>
    <row r="127" spans="1:8" s="50" customFormat="1" ht="20.149999999999999" customHeight="1">
      <c r="A127" s="23">
        <v>43970</v>
      </c>
      <c r="B127" s="18" t="s">
        <v>1028</v>
      </c>
      <c r="C127" s="26" t="s">
        <v>1020</v>
      </c>
      <c r="D127" s="24" t="s">
        <v>1029</v>
      </c>
      <c r="E127" s="25">
        <v>161.9</v>
      </c>
      <c r="F127" s="25">
        <v>34</v>
      </c>
      <c r="G127" s="25">
        <f t="shared" si="5"/>
        <v>195.9</v>
      </c>
      <c r="H127" s="54" t="s">
        <v>984</v>
      </c>
    </row>
    <row r="128" spans="1:8" s="50" customFormat="1" ht="20.149999999999999" customHeight="1">
      <c r="A128" s="23">
        <v>43971</v>
      </c>
      <c r="B128" s="18">
        <v>2000230</v>
      </c>
      <c r="C128" s="15" t="s">
        <v>764</v>
      </c>
      <c r="D128" s="24" t="s">
        <v>1041</v>
      </c>
      <c r="E128" s="25">
        <v>-620.4</v>
      </c>
      <c r="F128" s="25">
        <v>-130.28</v>
      </c>
      <c r="G128" s="25">
        <f t="shared" si="5"/>
        <v>-750.68</v>
      </c>
      <c r="H128" s="12" t="s">
        <v>8</v>
      </c>
    </row>
    <row r="129" spans="1:8" s="50" customFormat="1" ht="20.149999999999999" customHeight="1">
      <c r="A129" s="23">
        <v>43971</v>
      </c>
      <c r="B129" s="18" t="s">
        <v>960</v>
      </c>
      <c r="C129" s="9" t="s">
        <v>683</v>
      </c>
      <c r="D129" s="11" t="s">
        <v>961</v>
      </c>
      <c r="E129" s="25">
        <v>1000</v>
      </c>
      <c r="F129" s="25">
        <v>210</v>
      </c>
      <c r="G129" s="25">
        <f t="shared" si="5"/>
        <v>1210</v>
      </c>
      <c r="H129" s="62" t="s">
        <v>959</v>
      </c>
    </row>
    <row r="130" spans="1:8" s="21" customFormat="1" ht="20.149999999999999" customHeight="1">
      <c r="A130" s="4">
        <v>43972</v>
      </c>
      <c r="B130" s="10" t="s">
        <v>1193</v>
      </c>
      <c r="C130" s="12" t="s">
        <v>1191</v>
      </c>
      <c r="D130" s="11" t="s">
        <v>1192</v>
      </c>
      <c r="E130" s="7">
        <v>3571.0661157024792</v>
      </c>
      <c r="F130" s="7">
        <v>749.92388429752066</v>
      </c>
      <c r="G130" s="25">
        <v>4320.99</v>
      </c>
      <c r="H130" s="9" t="s">
        <v>8</v>
      </c>
    </row>
    <row r="131" spans="1:8" s="21" customFormat="1" ht="20.149999999999999" customHeight="1">
      <c r="A131" s="4">
        <v>43972</v>
      </c>
      <c r="B131" s="10" t="s">
        <v>1194</v>
      </c>
      <c r="C131" s="12" t="s">
        <v>1191</v>
      </c>
      <c r="D131" s="11" t="s">
        <v>1192</v>
      </c>
      <c r="E131" s="7">
        <v>3422.3057851239669</v>
      </c>
      <c r="F131" s="7">
        <v>718.68421487603302</v>
      </c>
      <c r="G131" s="25">
        <v>4140.99</v>
      </c>
      <c r="H131" s="9" t="s">
        <v>8</v>
      </c>
    </row>
    <row r="132" spans="1:8" s="50" customFormat="1" ht="20.149999999999999" customHeight="1">
      <c r="A132" s="23">
        <v>43972</v>
      </c>
      <c r="B132" s="32" t="s">
        <v>937</v>
      </c>
      <c r="C132" s="26" t="s">
        <v>928</v>
      </c>
      <c r="D132" s="24" t="s">
        <v>938</v>
      </c>
      <c r="E132" s="25">
        <v>631.48</v>
      </c>
      <c r="F132" s="25">
        <v>132.61000000000001</v>
      </c>
      <c r="G132" s="25">
        <v>764.09</v>
      </c>
      <c r="H132" s="54" t="s">
        <v>150</v>
      </c>
    </row>
    <row r="133" spans="1:8" s="50" customFormat="1" ht="20.149999999999999" customHeight="1">
      <c r="A133" s="23">
        <v>43973</v>
      </c>
      <c r="B133" s="18" t="s">
        <v>1265</v>
      </c>
      <c r="C133" s="15" t="s">
        <v>1264</v>
      </c>
      <c r="D133" s="24" t="s">
        <v>7</v>
      </c>
      <c r="E133" s="25">
        <v>129.21</v>
      </c>
      <c r="F133" s="25">
        <v>27.13</v>
      </c>
      <c r="G133" s="25">
        <f t="shared" ref="G133:G148" si="6">E133+F133</f>
        <v>156.34</v>
      </c>
      <c r="H133" s="9" t="s">
        <v>8</v>
      </c>
    </row>
    <row r="134" spans="1:8" s="21" customFormat="1" ht="20.149999999999999" customHeight="1">
      <c r="A134" s="4">
        <v>43973</v>
      </c>
      <c r="B134" s="5">
        <v>556569</v>
      </c>
      <c r="C134" s="12" t="s">
        <v>1168</v>
      </c>
      <c r="D134" s="17" t="s">
        <v>1278</v>
      </c>
      <c r="E134" s="7">
        <v>1276</v>
      </c>
      <c r="F134" s="7">
        <v>267.95999999999998</v>
      </c>
      <c r="G134" s="7">
        <f t="shared" si="6"/>
        <v>1543.96</v>
      </c>
      <c r="H134" s="9" t="s">
        <v>8</v>
      </c>
    </row>
    <row r="135" spans="1:8" s="50" customFormat="1" ht="20.149999999999999" customHeight="1">
      <c r="A135" s="23">
        <v>43973</v>
      </c>
      <c r="B135" s="18">
        <v>8250098579</v>
      </c>
      <c r="C135" s="26" t="s">
        <v>29</v>
      </c>
      <c r="D135" s="17" t="s">
        <v>27</v>
      </c>
      <c r="E135" s="25">
        <v>258.2</v>
      </c>
      <c r="F135" s="25">
        <v>54.25</v>
      </c>
      <c r="G135" s="25">
        <f t="shared" si="6"/>
        <v>312.45</v>
      </c>
      <c r="H135" s="9" t="s">
        <v>8</v>
      </c>
    </row>
    <row r="136" spans="1:8" s="21" customFormat="1" ht="20.149999999999999" customHeight="1">
      <c r="A136" s="4">
        <v>43973</v>
      </c>
      <c r="B136" s="5" t="s">
        <v>1388</v>
      </c>
      <c r="C136" s="12" t="s">
        <v>343</v>
      </c>
      <c r="D136" s="11" t="s">
        <v>27</v>
      </c>
      <c r="E136" s="7">
        <v>43.19</v>
      </c>
      <c r="F136" s="7">
        <v>9.07</v>
      </c>
      <c r="G136" s="7">
        <f t="shared" si="6"/>
        <v>52.26</v>
      </c>
      <c r="H136" s="9" t="s">
        <v>8</v>
      </c>
    </row>
    <row r="137" spans="1:8" s="21" customFormat="1" ht="20.149999999999999" customHeight="1">
      <c r="A137" s="4">
        <v>43973</v>
      </c>
      <c r="B137" s="5" t="s">
        <v>1245</v>
      </c>
      <c r="C137" s="12" t="s">
        <v>1237</v>
      </c>
      <c r="D137" s="12" t="s">
        <v>1246</v>
      </c>
      <c r="E137" s="7">
        <v>183.58</v>
      </c>
      <c r="F137" s="7">
        <v>31.79</v>
      </c>
      <c r="G137" s="7">
        <f t="shared" si="6"/>
        <v>215.37</v>
      </c>
      <c r="H137" s="54" t="s">
        <v>984</v>
      </c>
    </row>
    <row r="138" spans="1:8" s="21" customFormat="1" ht="20.149999999999999" customHeight="1">
      <c r="A138" s="4">
        <v>43976</v>
      </c>
      <c r="B138" s="5" t="s">
        <v>1199</v>
      </c>
      <c r="C138" s="12" t="s">
        <v>52</v>
      </c>
      <c r="D138" s="11" t="s">
        <v>45</v>
      </c>
      <c r="E138" s="7">
        <v>815.43</v>
      </c>
      <c r="F138" s="7">
        <v>171.24</v>
      </c>
      <c r="G138" s="7">
        <f t="shared" si="6"/>
        <v>986.67</v>
      </c>
      <c r="H138" s="54" t="s">
        <v>46</v>
      </c>
    </row>
    <row r="139" spans="1:8" s="62" customFormat="1" ht="14.9" customHeight="1">
      <c r="A139" s="4">
        <v>43976</v>
      </c>
      <c r="B139" s="5" t="s">
        <v>1297</v>
      </c>
      <c r="C139" s="12" t="s">
        <v>1295</v>
      </c>
      <c r="D139" s="11" t="s">
        <v>1296</v>
      </c>
      <c r="E139" s="25">
        <v>5555.55</v>
      </c>
      <c r="F139" s="25">
        <v>1166.67</v>
      </c>
      <c r="G139" s="25">
        <f t="shared" si="6"/>
        <v>6722.22</v>
      </c>
      <c r="H139" s="9" t="s">
        <v>369</v>
      </c>
    </row>
    <row r="140" spans="1:8" s="62" customFormat="1" ht="14.9" customHeight="1">
      <c r="A140" s="4">
        <v>43976</v>
      </c>
      <c r="B140" s="5" t="s">
        <v>1394</v>
      </c>
      <c r="C140" s="12" t="s">
        <v>52</v>
      </c>
      <c r="D140" s="11" t="s">
        <v>45</v>
      </c>
      <c r="E140" s="25">
        <v>66.650000000000006</v>
      </c>
      <c r="F140" s="25">
        <v>14</v>
      </c>
      <c r="G140" s="25">
        <f t="shared" si="6"/>
        <v>80.650000000000006</v>
      </c>
      <c r="H140" s="54" t="s">
        <v>46</v>
      </c>
    </row>
    <row r="141" spans="1:8" s="64" customFormat="1" ht="14.9" customHeight="1">
      <c r="A141" s="44">
        <v>43976</v>
      </c>
      <c r="B141" s="27" t="s">
        <v>1396</v>
      </c>
      <c r="C141" s="30" t="s">
        <v>1395</v>
      </c>
      <c r="D141" s="30" t="s">
        <v>1397</v>
      </c>
      <c r="E141" s="22">
        <v>32.43</v>
      </c>
      <c r="F141" s="22">
        <v>6.81</v>
      </c>
      <c r="G141" s="22">
        <f t="shared" si="6"/>
        <v>39.24</v>
      </c>
      <c r="H141" s="9" t="s">
        <v>8</v>
      </c>
    </row>
    <row r="142" spans="1:8" s="21" customFormat="1" ht="20.149999999999999" customHeight="1">
      <c r="A142" s="4">
        <v>43976</v>
      </c>
      <c r="B142" s="5" t="s">
        <v>1408</v>
      </c>
      <c r="C142" s="12" t="s">
        <v>52</v>
      </c>
      <c r="D142" s="11" t="s">
        <v>45</v>
      </c>
      <c r="E142" s="7">
        <v>939.06</v>
      </c>
      <c r="F142" s="7">
        <v>197.2</v>
      </c>
      <c r="G142" s="7">
        <f t="shared" si="6"/>
        <v>1136.26</v>
      </c>
      <c r="H142" s="54" t="s">
        <v>46</v>
      </c>
    </row>
    <row r="143" spans="1:8" s="21" customFormat="1" ht="20.149999999999999" customHeight="1">
      <c r="A143" s="4">
        <v>43976</v>
      </c>
      <c r="B143" s="5" t="s">
        <v>1419</v>
      </c>
      <c r="C143" s="12" t="s">
        <v>343</v>
      </c>
      <c r="D143" s="11" t="s">
        <v>1418</v>
      </c>
      <c r="E143" s="7">
        <v>485</v>
      </c>
      <c r="F143" s="7">
        <v>101.85</v>
      </c>
      <c r="G143" s="7">
        <f t="shared" si="6"/>
        <v>586.85</v>
      </c>
      <c r="H143" s="9" t="s">
        <v>41</v>
      </c>
    </row>
    <row r="144" spans="1:8" s="64" customFormat="1" ht="14.9" customHeight="1">
      <c r="A144" s="44">
        <v>43977</v>
      </c>
      <c r="B144" s="27" t="s">
        <v>1401</v>
      </c>
      <c r="C144" s="29" t="s">
        <v>148</v>
      </c>
      <c r="D144" s="24" t="s">
        <v>1207</v>
      </c>
      <c r="E144" s="22">
        <v>1118</v>
      </c>
      <c r="F144" s="22">
        <v>234.78</v>
      </c>
      <c r="G144" s="22">
        <f t="shared" si="6"/>
        <v>1352.78</v>
      </c>
      <c r="H144" s="54" t="s">
        <v>8</v>
      </c>
    </row>
    <row r="145" spans="1:8" s="62" customFormat="1" ht="14.9" customHeight="1">
      <c r="A145" s="4">
        <v>43977</v>
      </c>
      <c r="B145" s="10">
        <v>212674943</v>
      </c>
      <c r="C145" s="14" t="s">
        <v>472</v>
      </c>
      <c r="D145" s="21" t="s">
        <v>621</v>
      </c>
      <c r="E145" s="7">
        <v>79.59</v>
      </c>
      <c r="F145" s="7">
        <v>16.71</v>
      </c>
      <c r="G145" s="7">
        <f t="shared" si="6"/>
        <v>96.300000000000011</v>
      </c>
      <c r="H145" s="9" t="s">
        <v>95</v>
      </c>
    </row>
    <row r="146" spans="1:8" s="21" customFormat="1" ht="20.149999999999999" customHeight="1">
      <c r="A146" s="4">
        <v>43977</v>
      </c>
      <c r="B146" s="5" t="s">
        <v>1473</v>
      </c>
      <c r="C146" s="12" t="s">
        <v>1456</v>
      </c>
      <c r="D146" s="11" t="s">
        <v>1472</v>
      </c>
      <c r="E146" s="7">
        <v>280</v>
      </c>
      <c r="F146" s="7">
        <v>58.8</v>
      </c>
      <c r="G146" s="25">
        <f t="shared" si="6"/>
        <v>338.8</v>
      </c>
      <c r="H146" s="54" t="s">
        <v>150</v>
      </c>
    </row>
    <row r="147" spans="1:8" s="21" customFormat="1" ht="20.149999999999999" customHeight="1">
      <c r="A147" s="4">
        <v>43978</v>
      </c>
      <c r="B147" s="10">
        <v>61973983</v>
      </c>
      <c r="C147" s="14" t="s">
        <v>264</v>
      </c>
      <c r="D147" s="11" t="s">
        <v>27</v>
      </c>
      <c r="E147" s="7">
        <v>6.1</v>
      </c>
      <c r="F147" s="7">
        <v>1.28</v>
      </c>
      <c r="G147" s="7">
        <f t="shared" si="6"/>
        <v>7.38</v>
      </c>
      <c r="H147" s="9" t="s">
        <v>8</v>
      </c>
    </row>
    <row r="148" spans="1:8" s="62" customFormat="1" ht="14.9" customHeight="1">
      <c r="A148" s="4">
        <v>43978</v>
      </c>
      <c r="B148" s="10" t="s">
        <v>1432</v>
      </c>
      <c r="C148" s="14" t="s">
        <v>708</v>
      </c>
      <c r="D148" s="11" t="s">
        <v>709</v>
      </c>
      <c r="E148" s="7">
        <v>300</v>
      </c>
      <c r="F148" s="7">
        <v>63</v>
      </c>
      <c r="G148" s="25">
        <f t="shared" si="6"/>
        <v>363</v>
      </c>
      <c r="H148" s="9" t="s">
        <v>369</v>
      </c>
    </row>
    <row r="149" spans="1:8" s="62" customFormat="1" ht="14.9" customHeight="1">
      <c r="A149" s="4">
        <v>43978</v>
      </c>
      <c r="B149" s="5" t="s">
        <v>692</v>
      </c>
      <c r="C149" s="12" t="s">
        <v>683</v>
      </c>
      <c r="D149" s="11" t="s">
        <v>693</v>
      </c>
      <c r="E149" s="7">
        <v>1190</v>
      </c>
      <c r="F149" s="7">
        <v>249.9</v>
      </c>
      <c r="G149" s="7">
        <v>1439.9</v>
      </c>
      <c r="H149" s="9" t="s">
        <v>369</v>
      </c>
    </row>
    <row r="150" spans="1:8" s="62" customFormat="1" ht="14.9" customHeight="1">
      <c r="A150" s="4">
        <v>43979</v>
      </c>
      <c r="B150" s="10" t="s">
        <v>710</v>
      </c>
      <c r="C150" s="14" t="s">
        <v>708</v>
      </c>
      <c r="D150" s="11" t="s">
        <v>709</v>
      </c>
      <c r="E150" s="7">
        <v>160</v>
      </c>
      <c r="F150" s="7">
        <v>33.6</v>
      </c>
      <c r="G150" s="7">
        <f t="shared" ref="G150:G162" si="7">E150+F150</f>
        <v>193.6</v>
      </c>
      <c r="H150" s="9" t="s">
        <v>369</v>
      </c>
    </row>
    <row r="151" spans="1:8" s="62" customFormat="1" ht="14.25" customHeight="1">
      <c r="A151" s="4">
        <v>43979</v>
      </c>
      <c r="B151" s="5" t="s">
        <v>1415</v>
      </c>
      <c r="C151" s="14" t="s">
        <v>29</v>
      </c>
      <c r="D151" s="11" t="s">
        <v>27</v>
      </c>
      <c r="E151" s="7">
        <v>107.3</v>
      </c>
      <c r="F151" s="7">
        <v>22.53</v>
      </c>
      <c r="G151" s="7">
        <f t="shared" si="7"/>
        <v>129.82999999999998</v>
      </c>
      <c r="H151" s="9" t="s">
        <v>8</v>
      </c>
    </row>
    <row r="152" spans="1:8" s="62" customFormat="1" ht="14.25" customHeight="1">
      <c r="A152" s="4">
        <v>43979</v>
      </c>
      <c r="B152" s="5" t="s">
        <v>1442</v>
      </c>
      <c r="C152" s="12" t="s">
        <v>1139</v>
      </c>
      <c r="D152" s="11" t="s">
        <v>1443</v>
      </c>
      <c r="E152" s="7">
        <v>9.9</v>
      </c>
      <c r="F152" s="7">
        <v>2.08</v>
      </c>
      <c r="G152" s="7">
        <f t="shared" si="7"/>
        <v>11.98</v>
      </c>
      <c r="H152" s="54" t="s">
        <v>350</v>
      </c>
    </row>
    <row r="153" spans="1:8" s="21" customFormat="1" ht="14.9" customHeight="1">
      <c r="A153" s="4">
        <v>43980</v>
      </c>
      <c r="B153" s="10">
        <v>2075000583</v>
      </c>
      <c r="C153" s="14" t="s">
        <v>613</v>
      </c>
      <c r="D153" s="11" t="s">
        <v>1085</v>
      </c>
      <c r="E153" s="7">
        <v>156.35</v>
      </c>
      <c r="F153" s="7">
        <v>32.83</v>
      </c>
      <c r="G153" s="7">
        <f t="shared" si="7"/>
        <v>189.18</v>
      </c>
      <c r="H153" s="9" t="s">
        <v>369</v>
      </c>
    </row>
    <row r="154" spans="1:8" s="61" customFormat="1" ht="16.399999999999999" customHeight="1">
      <c r="A154" s="23">
        <v>43980</v>
      </c>
      <c r="B154" s="18">
        <v>8250093417</v>
      </c>
      <c r="C154" s="26" t="s">
        <v>29</v>
      </c>
      <c r="D154" s="17" t="s">
        <v>27</v>
      </c>
      <c r="E154" s="25">
        <v>175</v>
      </c>
      <c r="F154" s="25">
        <v>36.75</v>
      </c>
      <c r="G154" s="25">
        <f t="shared" si="7"/>
        <v>211.75</v>
      </c>
      <c r="H154" s="9" t="s">
        <v>8</v>
      </c>
    </row>
    <row r="155" spans="1:8" s="61" customFormat="1" ht="16.399999999999999" customHeight="1">
      <c r="A155" s="23">
        <v>43980</v>
      </c>
      <c r="B155" s="18" t="s">
        <v>1417</v>
      </c>
      <c r="C155" s="15" t="s">
        <v>339</v>
      </c>
      <c r="D155" s="17" t="s">
        <v>340</v>
      </c>
      <c r="E155" s="25">
        <v>74.48</v>
      </c>
      <c r="F155" s="25">
        <v>15.64</v>
      </c>
      <c r="G155" s="25">
        <f t="shared" si="7"/>
        <v>90.12</v>
      </c>
      <c r="H155" s="9" t="s">
        <v>8</v>
      </c>
    </row>
    <row r="156" spans="1:8" s="61" customFormat="1" ht="14.9" customHeight="1">
      <c r="A156" s="23">
        <v>43980</v>
      </c>
      <c r="B156" s="32">
        <v>61978189</v>
      </c>
      <c r="C156" s="26" t="s">
        <v>264</v>
      </c>
      <c r="D156" s="17" t="s">
        <v>27</v>
      </c>
      <c r="E156" s="25">
        <v>34.67</v>
      </c>
      <c r="F156" s="25">
        <v>7.28</v>
      </c>
      <c r="G156" s="25">
        <f t="shared" si="7"/>
        <v>41.95</v>
      </c>
      <c r="H156" s="9" t="s">
        <v>8</v>
      </c>
    </row>
    <row r="157" spans="1:8" s="61" customFormat="1" ht="14.9" customHeight="1">
      <c r="A157" s="23">
        <v>43980</v>
      </c>
      <c r="B157" s="32">
        <v>2000024672</v>
      </c>
      <c r="C157" s="26" t="s">
        <v>751</v>
      </c>
      <c r="D157" s="24" t="s">
        <v>756</v>
      </c>
      <c r="E157" s="25">
        <v>126.51</v>
      </c>
      <c r="F157" s="25">
        <v>26.57</v>
      </c>
      <c r="G157" s="25">
        <f t="shared" si="7"/>
        <v>153.08000000000001</v>
      </c>
      <c r="H157" s="54" t="s">
        <v>150</v>
      </c>
    </row>
    <row r="158" spans="1:8" s="21" customFormat="1" ht="19.5" customHeight="1">
      <c r="A158" s="4">
        <v>43980</v>
      </c>
      <c r="B158" s="5">
        <v>200435</v>
      </c>
      <c r="C158" s="12" t="s">
        <v>1456</v>
      </c>
      <c r="D158" s="11" t="s">
        <v>1457</v>
      </c>
      <c r="E158" s="7">
        <v>1100</v>
      </c>
      <c r="F158" s="7">
        <v>231</v>
      </c>
      <c r="G158" s="7">
        <f t="shared" si="7"/>
        <v>1331</v>
      </c>
      <c r="H158" s="9" t="s">
        <v>369</v>
      </c>
    </row>
    <row r="159" spans="1:8" s="50" customFormat="1" ht="19.5" customHeight="1">
      <c r="A159" s="23">
        <v>43980</v>
      </c>
      <c r="B159" s="18" t="s">
        <v>387</v>
      </c>
      <c r="C159" s="26" t="s">
        <v>380</v>
      </c>
      <c r="D159" s="26" t="s">
        <v>388</v>
      </c>
      <c r="E159" s="25">
        <v>70.36</v>
      </c>
      <c r="F159" s="25">
        <v>7.04</v>
      </c>
      <c r="G159" s="25">
        <f t="shared" si="7"/>
        <v>77.400000000000006</v>
      </c>
      <c r="H159" s="9" t="s">
        <v>179</v>
      </c>
    </row>
    <row r="160" spans="1:8" s="21" customFormat="1" ht="19.5" customHeight="1">
      <c r="A160" s="4">
        <v>43980</v>
      </c>
      <c r="B160" s="5" t="s">
        <v>389</v>
      </c>
      <c r="C160" s="14" t="s">
        <v>380</v>
      </c>
      <c r="D160" s="14" t="s">
        <v>388</v>
      </c>
      <c r="E160" s="7">
        <v>184.55</v>
      </c>
      <c r="F160" s="7">
        <v>18.46</v>
      </c>
      <c r="G160" s="7">
        <f t="shared" si="7"/>
        <v>203.01000000000002</v>
      </c>
      <c r="H160" s="9" t="s">
        <v>179</v>
      </c>
    </row>
    <row r="161" spans="1:8" s="21" customFormat="1" ht="21" customHeight="1">
      <c r="A161" s="4">
        <v>43980</v>
      </c>
      <c r="B161" s="5">
        <v>11838</v>
      </c>
      <c r="C161" s="12" t="s">
        <v>832</v>
      </c>
      <c r="D161" s="65" t="s">
        <v>833</v>
      </c>
      <c r="E161" s="7">
        <v>3861</v>
      </c>
      <c r="F161" s="7">
        <v>810.81</v>
      </c>
      <c r="G161" s="7">
        <f t="shared" si="7"/>
        <v>4671.8099999999995</v>
      </c>
      <c r="H161" s="67" t="s">
        <v>41</v>
      </c>
    </row>
    <row r="162" spans="1:8" ht="16.399999999999999" customHeight="1">
      <c r="A162" s="4">
        <v>43981</v>
      </c>
      <c r="B162" s="5" t="s">
        <v>1413</v>
      </c>
      <c r="C162" s="14" t="s">
        <v>29</v>
      </c>
      <c r="D162" s="11" t="s">
        <v>27</v>
      </c>
      <c r="E162" s="7">
        <v>160</v>
      </c>
      <c r="F162" s="7">
        <v>33.6</v>
      </c>
      <c r="G162" s="7">
        <f t="shared" si="7"/>
        <v>193.6</v>
      </c>
      <c r="H162" s="9" t="s">
        <v>8</v>
      </c>
    </row>
    <row r="163" spans="1:8" s="21" customFormat="1" ht="17.25" customHeight="1">
      <c r="A163" s="4">
        <v>43981</v>
      </c>
      <c r="B163" s="5" t="s">
        <v>1766</v>
      </c>
      <c r="C163" s="12" t="s">
        <v>475</v>
      </c>
      <c r="D163" s="11" t="s">
        <v>1767</v>
      </c>
      <c r="E163" s="7">
        <v>147.46</v>
      </c>
      <c r="F163" s="7">
        <v>30.97</v>
      </c>
      <c r="G163" s="7">
        <v>178.43</v>
      </c>
      <c r="H163" s="9" t="s">
        <v>369</v>
      </c>
    </row>
    <row r="164" spans="1:8" s="50" customFormat="1" ht="20.149999999999999" customHeight="1">
      <c r="A164" s="23">
        <v>43982</v>
      </c>
      <c r="B164" s="32">
        <v>7061819510</v>
      </c>
      <c r="C164" s="26" t="s">
        <v>347</v>
      </c>
      <c r="D164" s="24" t="s">
        <v>27</v>
      </c>
      <c r="E164" s="25">
        <v>224.54</v>
      </c>
      <c r="F164" s="25">
        <v>47.15</v>
      </c>
      <c r="G164" s="25">
        <f>E164+F164</f>
        <v>271.69</v>
      </c>
      <c r="H164" s="9" t="s">
        <v>8</v>
      </c>
    </row>
    <row r="165" spans="1:8" s="50" customFormat="1" ht="23.25" customHeight="1">
      <c r="A165" s="23">
        <v>43982</v>
      </c>
      <c r="B165" s="32">
        <v>7061819511</v>
      </c>
      <c r="C165" s="26" t="s">
        <v>347</v>
      </c>
      <c r="D165" s="24" t="s">
        <v>27</v>
      </c>
      <c r="E165" s="25">
        <v>108.46</v>
      </c>
      <c r="F165" s="25">
        <v>22.77</v>
      </c>
      <c r="G165" s="25">
        <f>E165+F165</f>
        <v>131.22999999999999</v>
      </c>
      <c r="H165" s="9" t="s">
        <v>8</v>
      </c>
    </row>
    <row r="166" spans="1:8" s="61" customFormat="1" ht="14.25" customHeight="1">
      <c r="A166" s="23">
        <v>43982</v>
      </c>
      <c r="B166" s="18" t="s">
        <v>1425</v>
      </c>
      <c r="C166" s="15" t="s">
        <v>52</v>
      </c>
      <c r="D166" s="24" t="s">
        <v>45</v>
      </c>
      <c r="E166" s="25">
        <v>71.73</v>
      </c>
      <c r="F166" s="25">
        <v>15.06</v>
      </c>
      <c r="G166" s="25">
        <f>E166+F166</f>
        <v>86.79</v>
      </c>
      <c r="H166" s="54" t="s">
        <v>46</v>
      </c>
    </row>
    <row r="167" spans="1:8" s="61" customFormat="1" ht="14.25" customHeight="1">
      <c r="A167" s="23">
        <v>43982</v>
      </c>
      <c r="B167" s="18" t="s">
        <v>851</v>
      </c>
      <c r="C167" s="15" t="s">
        <v>93</v>
      </c>
      <c r="D167" s="11" t="s">
        <v>852</v>
      </c>
      <c r="E167" s="25">
        <v>10.55</v>
      </c>
      <c r="F167" s="25">
        <v>2.2200000000000002</v>
      </c>
      <c r="G167" s="25">
        <f>E167+F167</f>
        <v>12.770000000000001</v>
      </c>
      <c r="H167" s="9" t="s">
        <v>95</v>
      </c>
    </row>
    <row r="168" spans="1:8" s="50" customFormat="1" ht="20.149999999999999" customHeight="1">
      <c r="A168" s="23">
        <v>43982</v>
      </c>
      <c r="B168" s="18" t="s">
        <v>995</v>
      </c>
      <c r="C168" s="42" t="s">
        <v>982</v>
      </c>
      <c r="D168" s="14" t="s">
        <v>996</v>
      </c>
      <c r="E168" s="25">
        <v>1294</v>
      </c>
      <c r="F168" s="25">
        <v>271.74</v>
      </c>
      <c r="G168" s="25">
        <v>1565.74</v>
      </c>
      <c r="H168" s="54" t="s">
        <v>984</v>
      </c>
    </row>
    <row r="169" spans="1:8" s="21" customFormat="1" ht="20.149999999999999" customHeight="1">
      <c r="A169" s="4">
        <v>43982</v>
      </c>
      <c r="B169" s="5" t="s">
        <v>997</v>
      </c>
      <c r="C169" s="40" t="s">
        <v>982</v>
      </c>
      <c r="D169" s="14" t="s">
        <v>996</v>
      </c>
      <c r="E169" s="7">
        <v>109.74</v>
      </c>
      <c r="F169" s="7">
        <v>23.05</v>
      </c>
      <c r="G169" s="25">
        <f>E169+F169</f>
        <v>132.79</v>
      </c>
      <c r="H169" s="54" t="s">
        <v>984</v>
      </c>
    </row>
    <row r="170" spans="1:8" s="49" customFormat="1" ht="20.149999999999999" customHeight="1">
      <c r="A170" s="44">
        <v>43982</v>
      </c>
      <c r="B170" s="34">
        <v>2005024</v>
      </c>
      <c r="C170" s="30" t="s">
        <v>217</v>
      </c>
      <c r="D170" s="24" t="s">
        <v>224</v>
      </c>
      <c r="E170" s="22">
        <v>5550</v>
      </c>
      <c r="F170" s="22">
        <v>1165.5</v>
      </c>
      <c r="G170" s="22">
        <f>E170+F170</f>
        <v>6715.5</v>
      </c>
      <c r="H170" s="9" t="s">
        <v>218</v>
      </c>
    </row>
    <row r="171" spans="1:8" s="49" customFormat="1" ht="20.149999999999999" customHeight="1">
      <c r="A171" s="44">
        <v>43982</v>
      </c>
      <c r="B171" s="27" t="s">
        <v>408</v>
      </c>
      <c r="C171" s="29" t="s">
        <v>399</v>
      </c>
      <c r="D171" s="24" t="s">
        <v>409</v>
      </c>
      <c r="E171" s="22">
        <v>7814.44</v>
      </c>
      <c r="F171" s="22">
        <v>1641.03</v>
      </c>
      <c r="G171" s="22">
        <v>9455.4699999999993</v>
      </c>
      <c r="H171" s="54" t="s">
        <v>150</v>
      </c>
    </row>
    <row r="172" spans="1:8" s="21" customFormat="1" ht="20.149999999999999" customHeight="1">
      <c r="A172" s="4">
        <v>43982</v>
      </c>
      <c r="B172" s="5" t="s">
        <v>788</v>
      </c>
      <c r="C172" s="12" t="s">
        <v>775</v>
      </c>
      <c r="D172" s="11" t="s">
        <v>789</v>
      </c>
      <c r="E172" s="7">
        <v>2479.69</v>
      </c>
      <c r="F172" s="7">
        <v>520.73</v>
      </c>
      <c r="G172" s="7">
        <f>E172+F172</f>
        <v>3000.42</v>
      </c>
      <c r="H172" s="54" t="s">
        <v>150</v>
      </c>
    </row>
    <row r="173" spans="1:8" s="62" customFormat="1" ht="14.25" customHeight="1">
      <c r="A173" s="4">
        <v>43982</v>
      </c>
      <c r="B173" s="5" t="s">
        <v>1370</v>
      </c>
      <c r="C173" s="12" t="s">
        <v>399</v>
      </c>
      <c r="D173" s="21" t="s">
        <v>1369</v>
      </c>
      <c r="E173" s="7">
        <v>885.88</v>
      </c>
      <c r="F173" s="7">
        <v>186.03</v>
      </c>
      <c r="G173" s="7">
        <f>E173+F173</f>
        <v>1071.9100000000001</v>
      </c>
      <c r="H173" s="54" t="s">
        <v>150</v>
      </c>
    </row>
    <row r="174" spans="1:8" s="62" customFormat="1" ht="14.9" customHeight="1">
      <c r="A174" s="4">
        <v>43982</v>
      </c>
      <c r="B174" s="5" t="s">
        <v>1372</v>
      </c>
      <c r="C174" s="12" t="s">
        <v>399</v>
      </c>
      <c r="D174" s="21" t="s">
        <v>1371</v>
      </c>
      <c r="E174" s="7">
        <v>1163.5899999999999</v>
      </c>
      <c r="F174" s="7">
        <v>244.35</v>
      </c>
      <c r="G174" s="7">
        <f>E174+F174</f>
        <v>1407.9399999999998</v>
      </c>
      <c r="H174" s="54" t="s">
        <v>150</v>
      </c>
    </row>
    <row r="175" spans="1:8" s="62" customFormat="1" ht="14.9" customHeight="1">
      <c r="A175" s="4">
        <v>43983</v>
      </c>
      <c r="B175" s="37" t="s">
        <v>639</v>
      </c>
      <c r="C175" s="14" t="s">
        <v>629</v>
      </c>
      <c r="D175" s="14" t="s">
        <v>640</v>
      </c>
      <c r="E175" s="7">
        <v>2187.5</v>
      </c>
      <c r="F175" s="7">
        <v>459.38</v>
      </c>
      <c r="G175" s="7">
        <v>2646.88</v>
      </c>
      <c r="H175" s="9" t="s">
        <v>369</v>
      </c>
    </row>
    <row r="176" spans="1:8" s="64" customFormat="1" ht="14.9" customHeight="1">
      <c r="A176" s="44">
        <v>43983</v>
      </c>
      <c r="B176" s="52" t="s">
        <v>663</v>
      </c>
      <c r="C176" s="30" t="s">
        <v>629</v>
      </c>
      <c r="D176" s="30" t="s">
        <v>664</v>
      </c>
      <c r="E176" s="22">
        <v>1087.5</v>
      </c>
      <c r="F176" s="22">
        <v>228.38</v>
      </c>
      <c r="G176" s="22">
        <v>1315.88</v>
      </c>
      <c r="H176" s="9" t="s">
        <v>369</v>
      </c>
    </row>
    <row r="177" spans="1:8" s="49" customFormat="1" ht="20.149999999999999" customHeight="1">
      <c r="A177" s="44">
        <v>43983</v>
      </c>
      <c r="B177" s="27" t="s">
        <v>1150</v>
      </c>
      <c r="C177" s="29" t="s">
        <v>1064</v>
      </c>
      <c r="D177" s="29" t="s">
        <v>1151</v>
      </c>
      <c r="E177" s="22">
        <v>420.23</v>
      </c>
      <c r="F177" s="22">
        <v>88.25</v>
      </c>
      <c r="G177" s="22">
        <v>508.48</v>
      </c>
      <c r="H177" s="9" t="s">
        <v>369</v>
      </c>
    </row>
    <row r="178" spans="1:8" s="64" customFormat="1" ht="14.9" customHeight="1">
      <c r="A178" s="44">
        <v>43983</v>
      </c>
      <c r="B178" s="27" t="s">
        <v>1542</v>
      </c>
      <c r="C178" s="30" t="s">
        <v>1539</v>
      </c>
      <c r="D178" s="24" t="s">
        <v>2536</v>
      </c>
      <c r="E178" s="22">
        <v>300</v>
      </c>
      <c r="F178" s="22">
        <v>63</v>
      </c>
      <c r="G178" s="22">
        <v>363</v>
      </c>
      <c r="H178" s="54" t="s">
        <v>685</v>
      </c>
    </row>
    <row r="179" spans="1:8" s="49" customFormat="1" ht="20.149999999999999" customHeight="1">
      <c r="A179" s="44">
        <v>43983</v>
      </c>
      <c r="B179" s="27" t="s">
        <v>1057</v>
      </c>
      <c r="C179" s="29" t="s">
        <v>1051</v>
      </c>
      <c r="D179" s="29" t="s">
        <v>1052</v>
      </c>
      <c r="E179" s="22">
        <v>8</v>
      </c>
      <c r="F179" s="22">
        <v>1.68</v>
      </c>
      <c r="G179" s="22">
        <v>9.68</v>
      </c>
      <c r="H179" s="54" t="s">
        <v>984</v>
      </c>
    </row>
    <row r="180" spans="1:8" s="64" customFormat="1" ht="14.9" customHeight="1">
      <c r="A180" s="44">
        <v>43983</v>
      </c>
      <c r="B180" s="34">
        <v>6</v>
      </c>
      <c r="C180" s="30" t="s">
        <v>424</v>
      </c>
      <c r="D180" s="24" t="s">
        <v>434</v>
      </c>
      <c r="E180" s="22">
        <v>9111.57</v>
      </c>
      <c r="F180" s="22">
        <v>1913.43</v>
      </c>
      <c r="G180" s="22">
        <v>11025</v>
      </c>
      <c r="H180" s="9" t="s">
        <v>425</v>
      </c>
    </row>
    <row r="181" spans="1:8" s="64" customFormat="1" ht="14.9" customHeight="1">
      <c r="A181" s="44">
        <v>43983</v>
      </c>
      <c r="B181" s="34" t="s">
        <v>487</v>
      </c>
      <c r="C181" s="30" t="s">
        <v>481</v>
      </c>
      <c r="D181" s="49" t="s">
        <v>483</v>
      </c>
      <c r="E181" s="22">
        <v>230</v>
      </c>
      <c r="F181" s="22">
        <v>48.3</v>
      </c>
      <c r="G181" s="22">
        <v>278.3</v>
      </c>
      <c r="H181" s="9" t="s">
        <v>369</v>
      </c>
    </row>
    <row r="182" spans="1:8" s="64" customFormat="1" ht="14.9" customHeight="1">
      <c r="A182" s="44">
        <v>43983</v>
      </c>
      <c r="B182" s="34" t="s">
        <v>528</v>
      </c>
      <c r="C182" s="30" t="s">
        <v>481</v>
      </c>
      <c r="D182" s="24" t="s">
        <v>529</v>
      </c>
      <c r="E182" s="22">
        <v>545.47</v>
      </c>
      <c r="F182" s="22">
        <v>114.55</v>
      </c>
      <c r="G182" s="22">
        <v>660.02</v>
      </c>
      <c r="H182" s="9" t="s">
        <v>369</v>
      </c>
    </row>
    <row r="183" spans="1:8" s="62" customFormat="1" ht="14.9" customHeight="1">
      <c r="A183" s="4">
        <v>43983</v>
      </c>
      <c r="B183" s="5" t="s">
        <v>888</v>
      </c>
      <c r="C183" s="14" t="s">
        <v>878</v>
      </c>
      <c r="D183" s="14" t="s">
        <v>889</v>
      </c>
      <c r="E183" s="7">
        <v>155</v>
      </c>
      <c r="F183" s="7">
        <v>32.549999999999997</v>
      </c>
      <c r="G183" s="7">
        <v>187.55</v>
      </c>
      <c r="H183" s="9" t="s">
        <v>806</v>
      </c>
    </row>
    <row r="184" spans="1:8" s="62" customFormat="1" ht="15" customHeight="1">
      <c r="A184" s="4">
        <v>43984</v>
      </c>
      <c r="B184" s="5">
        <v>4090768864</v>
      </c>
      <c r="C184" s="14" t="s">
        <v>107</v>
      </c>
      <c r="D184" s="11" t="s">
        <v>27</v>
      </c>
      <c r="E184" s="7">
        <v>37.82</v>
      </c>
      <c r="F184" s="7">
        <v>7.94</v>
      </c>
      <c r="G184" s="7">
        <f>E184+F184</f>
        <v>45.76</v>
      </c>
      <c r="H184" s="9" t="s">
        <v>8</v>
      </c>
    </row>
    <row r="185" spans="1:8" s="62" customFormat="1" ht="15" customHeight="1">
      <c r="A185" s="4">
        <v>43984</v>
      </c>
      <c r="B185" s="10">
        <v>61980793</v>
      </c>
      <c r="C185" s="14" t="s">
        <v>264</v>
      </c>
      <c r="D185" s="11" t="s">
        <v>27</v>
      </c>
      <c r="E185" s="7">
        <v>80.790000000000006</v>
      </c>
      <c r="F185" s="7">
        <v>16.97</v>
      </c>
      <c r="G185" s="25">
        <f>E185+F185</f>
        <v>97.76</v>
      </c>
      <c r="H185" s="9" t="s">
        <v>8</v>
      </c>
    </row>
    <row r="186" spans="1:8" s="62" customFormat="1" ht="15" customHeight="1">
      <c r="A186" s="4">
        <v>43984</v>
      </c>
      <c r="B186" s="5" t="s">
        <v>1141</v>
      </c>
      <c r="C186" s="12" t="s">
        <v>1064</v>
      </c>
      <c r="D186" s="12" t="s">
        <v>1072</v>
      </c>
      <c r="E186" s="7">
        <v>174</v>
      </c>
      <c r="F186" s="7">
        <v>0</v>
      </c>
      <c r="G186" s="7">
        <v>174</v>
      </c>
      <c r="H186" s="54" t="s">
        <v>685</v>
      </c>
    </row>
    <row r="187" spans="1:8" s="61" customFormat="1" ht="15" customHeight="1">
      <c r="A187" s="23">
        <v>43984</v>
      </c>
      <c r="B187" s="18" t="s">
        <v>1288</v>
      </c>
      <c r="C187" s="26" t="s">
        <v>1285</v>
      </c>
      <c r="D187" s="29" t="s">
        <v>1286</v>
      </c>
      <c r="E187" s="25">
        <v>6748.82</v>
      </c>
      <c r="F187" s="25">
        <v>1417.25</v>
      </c>
      <c r="G187" s="25">
        <f>E187+F187</f>
        <v>8166.07</v>
      </c>
      <c r="H187" s="9" t="s">
        <v>179</v>
      </c>
    </row>
    <row r="188" spans="1:8" s="62" customFormat="1" ht="15" customHeight="1">
      <c r="A188" s="4">
        <v>43985</v>
      </c>
      <c r="B188" s="5" t="s">
        <v>1414</v>
      </c>
      <c r="C188" s="14" t="s">
        <v>29</v>
      </c>
      <c r="D188" s="11" t="s">
        <v>27</v>
      </c>
      <c r="E188" s="7">
        <v>38</v>
      </c>
      <c r="F188" s="7">
        <v>7.98</v>
      </c>
      <c r="G188" s="7">
        <f>E188+F188</f>
        <v>45.980000000000004</v>
      </c>
      <c r="H188" s="9" t="s">
        <v>8</v>
      </c>
    </row>
    <row r="189" spans="1:8" s="62" customFormat="1" ht="14.9" customHeight="1">
      <c r="A189" s="4">
        <v>43985</v>
      </c>
      <c r="B189" s="5" t="s">
        <v>1900</v>
      </c>
      <c r="C189" s="12" t="s">
        <v>1899</v>
      </c>
      <c r="D189" s="11" t="s">
        <v>1901</v>
      </c>
      <c r="E189" s="7">
        <v>9480.9</v>
      </c>
      <c r="F189" s="7">
        <v>1990.99</v>
      </c>
      <c r="G189" s="7">
        <f>E189+F189</f>
        <v>11471.89</v>
      </c>
      <c r="H189" s="9" t="s">
        <v>41</v>
      </c>
    </row>
    <row r="190" spans="1:8" s="62" customFormat="1" ht="14.9" customHeight="1">
      <c r="A190" s="4">
        <v>43986</v>
      </c>
      <c r="B190" s="5" t="s">
        <v>1433</v>
      </c>
      <c r="C190" s="14" t="s">
        <v>458</v>
      </c>
      <c r="D190" s="11" t="s">
        <v>27</v>
      </c>
      <c r="E190" s="7">
        <v>357.28</v>
      </c>
      <c r="F190" s="7">
        <v>75.03</v>
      </c>
      <c r="G190" s="7">
        <f>E190+F190</f>
        <v>432.30999999999995</v>
      </c>
      <c r="H190" s="9" t="s">
        <v>8</v>
      </c>
    </row>
    <row r="191" spans="1:8" s="62" customFormat="1" ht="14.9" customHeight="1">
      <c r="A191" s="4">
        <v>43986</v>
      </c>
      <c r="B191" s="5" t="s">
        <v>1445</v>
      </c>
      <c r="C191" s="9" t="s">
        <v>1446</v>
      </c>
      <c r="D191" s="11" t="s">
        <v>1447</v>
      </c>
      <c r="E191" s="7">
        <v>20</v>
      </c>
      <c r="F191" s="7">
        <v>0</v>
      </c>
      <c r="G191" s="7">
        <v>20</v>
      </c>
      <c r="H191" s="9" t="s">
        <v>13</v>
      </c>
    </row>
    <row r="192" spans="1:8" s="49" customFormat="1" ht="20.149999999999999" customHeight="1">
      <c r="A192" s="44">
        <v>43987</v>
      </c>
      <c r="B192" s="27">
        <v>202001722</v>
      </c>
      <c r="C192" s="29" t="s">
        <v>1436</v>
      </c>
      <c r="D192" s="24" t="s">
        <v>27</v>
      </c>
      <c r="E192" s="22">
        <v>122.5</v>
      </c>
      <c r="F192" s="22">
        <v>25.73</v>
      </c>
      <c r="G192" s="22">
        <f>E192+F192</f>
        <v>148.22999999999999</v>
      </c>
      <c r="H192" s="9" t="s">
        <v>8</v>
      </c>
    </row>
    <row r="193" spans="1:8" s="49" customFormat="1" ht="20.149999999999999" customHeight="1">
      <c r="A193" s="44">
        <v>43988</v>
      </c>
      <c r="B193" s="27">
        <v>8250096785</v>
      </c>
      <c r="C193" s="30" t="s">
        <v>29</v>
      </c>
      <c r="D193" s="24" t="s">
        <v>27</v>
      </c>
      <c r="E193" s="22">
        <v>277.2</v>
      </c>
      <c r="F193" s="22">
        <v>58.22</v>
      </c>
      <c r="G193" s="22">
        <f>E193+F193</f>
        <v>335.41999999999996</v>
      </c>
      <c r="H193" s="9" t="s">
        <v>8</v>
      </c>
    </row>
    <row r="194" spans="1:8" s="62" customFormat="1" ht="14.9" customHeight="1">
      <c r="A194" s="4">
        <v>43990</v>
      </c>
      <c r="B194" s="5" t="s">
        <v>1416</v>
      </c>
      <c r="C194" s="12" t="s">
        <v>52</v>
      </c>
      <c r="D194" s="11" t="s">
        <v>45</v>
      </c>
      <c r="E194" s="7">
        <v>86.32</v>
      </c>
      <c r="F194" s="7">
        <v>18.13</v>
      </c>
      <c r="G194" s="7">
        <f>E194+F194</f>
        <v>104.44999999999999</v>
      </c>
      <c r="H194" s="54" t="s">
        <v>46</v>
      </c>
    </row>
    <row r="195" spans="1:8" s="62" customFormat="1" ht="14.9" customHeight="1">
      <c r="A195" s="4">
        <v>43990</v>
      </c>
      <c r="B195" s="5">
        <v>2000124</v>
      </c>
      <c r="C195" s="12" t="s">
        <v>1420</v>
      </c>
      <c r="D195" s="11" t="s">
        <v>27</v>
      </c>
      <c r="E195" s="45">
        <v>43.56</v>
      </c>
      <c r="F195" s="7">
        <v>9.15</v>
      </c>
      <c r="G195" s="45">
        <f>E195+F195</f>
        <v>52.71</v>
      </c>
      <c r="H195" s="54" t="s">
        <v>8</v>
      </c>
    </row>
    <row r="196" spans="1:8" s="62" customFormat="1" ht="14.9" customHeight="1">
      <c r="A196" s="4">
        <v>43990</v>
      </c>
      <c r="B196" s="5" t="s">
        <v>1441</v>
      </c>
      <c r="C196" s="12" t="s">
        <v>52</v>
      </c>
      <c r="D196" s="11" t="s">
        <v>45</v>
      </c>
      <c r="E196" s="7">
        <v>66.650000000000006</v>
      </c>
      <c r="F196" s="7">
        <v>14</v>
      </c>
      <c r="G196" s="7">
        <f>E196+F196</f>
        <v>80.650000000000006</v>
      </c>
      <c r="H196" s="54" t="s">
        <v>46</v>
      </c>
    </row>
    <row r="197" spans="1:8" s="64" customFormat="1" ht="14.9" customHeight="1">
      <c r="A197" s="44">
        <v>43990</v>
      </c>
      <c r="B197" s="27">
        <v>300191</v>
      </c>
      <c r="C197" s="29" t="s">
        <v>595</v>
      </c>
      <c r="D197" s="24" t="s">
        <v>27</v>
      </c>
      <c r="E197" s="22">
        <v>320</v>
      </c>
      <c r="F197" s="22">
        <v>0</v>
      </c>
      <c r="G197" s="22">
        <v>320</v>
      </c>
      <c r="H197" s="54" t="s">
        <v>8</v>
      </c>
    </row>
    <row r="198" spans="1:8" s="49" customFormat="1" ht="20.149999999999999" customHeight="1">
      <c r="A198" s="44">
        <v>43990</v>
      </c>
      <c r="B198" s="27" t="s">
        <v>1310</v>
      </c>
      <c r="C198" s="29" t="s">
        <v>1298</v>
      </c>
      <c r="D198" s="29" t="s">
        <v>1311</v>
      </c>
      <c r="E198" s="22">
        <v>-1775</v>
      </c>
      <c r="F198" s="22">
        <v>0</v>
      </c>
      <c r="G198" s="22">
        <f>E198+F198</f>
        <v>-1775</v>
      </c>
      <c r="H198" s="54" t="s">
        <v>685</v>
      </c>
    </row>
    <row r="199" spans="1:8" s="64" customFormat="1" ht="14.9" customHeight="1">
      <c r="A199" s="44">
        <v>43990</v>
      </c>
      <c r="B199" s="27" t="s">
        <v>970</v>
      </c>
      <c r="C199" s="29" t="s">
        <v>964</v>
      </c>
      <c r="D199" s="24" t="s">
        <v>965</v>
      </c>
      <c r="E199" s="22">
        <v>139.69</v>
      </c>
      <c r="F199" s="22">
        <v>29.33</v>
      </c>
      <c r="G199" s="22">
        <f>E199+F199</f>
        <v>169.01999999999998</v>
      </c>
      <c r="H199" s="9" t="s">
        <v>966</v>
      </c>
    </row>
    <row r="200" spans="1:8" s="62" customFormat="1" ht="14.9" customHeight="1">
      <c r="A200" s="4">
        <v>43991</v>
      </c>
      <c r="B200" s="10">
        <v>20201000062</v>
      </c>
      <c r="C200" s="14" t="s">
        <v>1495</v>
      </c>
      <c r="D200" s="65" t="s">
        <v>1496</v>
      </c>
      <c r="E200" s="8">
        <v>57.84297520661157</v>
      </c>
      <c r="F200" s="7">
        <v>12.147024793388429</v>
      </c>
      <c r="G200" s="8">
        <v>69.989999999999995</v>
      </c>
      <c r="H200" s="9" t="s">
        <v>8</v>
      </c>
    </row>
    <row r="201" spans="1:8" s="62" customFormat="1" ht="14.9" customHeight="1">
      <c r="A201" s="4">
        <v>43991</v>
      </c>
      <c r="B201" s="10">
        <v>212679646</v>
      </c>
      <c r="C201" s="14" t="s">
        <v>472</v>
      </c>
      <c r="D201" s="21" t="s">
        <v>622</v>
      </c>
      <c r="E201" s="25">
        <v>168.09</v>
      </c>
      <c r="F201" s="25">
        <v>0</v>
      </c>
      <c r="G201" s="25">
        <v>168.09</v>
      </c>
      <c r="H201" s="9" t="s">
        <v>95</v>
      </c>
    </row>
    <row r="202" spans="1:8" s="62" customFormat="1" ht="14.9" customHeight="1">
      <c r="A202" s="4">
        <v>43991</v>
      </c>
      <c r="B202" s="5" t="s">
        <v>812</v>
      </c>
      <c r="C202" s="14" t="s">
        <v>804</v>
      </c>
      <c r="D202" s="11" t="s">
        <v>805</v>
      </c>
      <c r="E202" s="25">
        <v>59.28</v>
      </c>
      <c r="F202" s="25">
        <v>12.44900826446281</v>
      </c>
      <c r="G202" s="25">
        <v>71.73</v>
      </c>
      <c r="H202" s="9" t="s">
        <v>806</v>
      </c>
    </row>
    <row r="203" spans="1:8" ht="16.399999999999999" customHeight="1">
      <c r="A203" s="4">
        <v>43991</v>
      </c>
      <c r="B203" s="5" t="s">
        <v>907</v>
      </c>
      <c r="C203" s="12" t="s">
        <v>903</v>
      </c>
      <c r="D203" s="14" t="s">
        <v>908</v>
      </c>
      <c r="E203" s="7">
        <v>1453.62</v>
      </c>
      <c r="F203" s="7">
        <v>0</v>
      </c>
      <c r="G203" s="7">
        <v>1453.62</v>
      </c>
      <c r="H203" s="54" t="s">
        <v>150</v>
      </c>
    </row>
    <row r="204" spans="1:8" s="62" customFormat="1" ht="14.9" customHeight="1">
      <c r="A204" s="4">
        <v>43992</v>
      </c>
      <c r="B204" s="10">
        <v>20346</v>
      </c>
      <c r="C204" s="14" t="s">
        <v>238</v>
      </c>
      <c r="D204" s="11" t="s">
        <v>27</v>
      </c>
      <c r="E204" s="7">
        <v>423</v>
      </c>
      <c r="F204" s="7">
        <v>88.83</v>
      </c>
      <c r="G204" s="7">
        <f>E204+F204</f>
        <v>511.83</v>
      </c>
      <c r="H204" s="9" t="s">
        <v>8</v>
      </c>
    </row>
    <row r="205" spans="1:8" s="61" customFormat="1" ht="14.9" customHeight="1">
      <c r="A205" s="23">
        <v>43992</v>
      </c>
      <c r="B205" s="18" t="s">
        <v>1513</v>
      </c>
      <c r="C205" s="15" t="s">
        <v>1511</v>
      </c>
      <c r="D205" s="24" t="s">
        <v>1512</v>
      </c>
      <c r="E205" s="25">
        <v>4300</v>
      </c>
      <c r="F205" s="25">
        <v>903</v>
      </c>
      <c r="G205" s="25">
        <f>E205+F205</f>
        <v>5203</v>
      </c>
      <c r="H205" s="9" t="s">
        <v>369</v>
      </c>
    </row>
    <row r="206" spans="1:8" s="61" customFormat="1" ht="14.9" customHeight="1">
      <c r="A206" s="23">
        <v>43992</v>
      </c>
      <c r="B206" s="18">
        <v>203693</v>
      </c>
      <c r="C206" s="26" t="s">
        <v>1439</v>
      </c>
      <c r="D206" s="24" t="s">
        <v>1440</v>
      </c>
      <c r="E206" s="25">
        <v>950.3</v>
      </c>
      <c r="F206" s="25">
        <v>199.56</v>
      </c>
      <c r="G206" s="25">
        <f>E206+F206</f>
        <v>1149.8599999999999</v>
      </c>
      <c r="H206" s="9" t="s">
        <v>369</v>
      </c>
    </row>
    <row r="207" spans="1:8" s="21" customFormat="1" ht="20.149999999999999" customHeight="1">
      <c r="A207" s="4">
        <v>43992</v>
      </c>
      <c r="B207" s="10" t="s">
        <v>1450</v>
      </c>
      <c r="C207" s="14" t="s">
        <v>1448</v>
      </c>
      <c r="D207" s="11" t="s">
        <v>1449</v>
      </c>
      <c r="E207" s="7">
        <v>137.91</v>
      </c>
      <c r="F207" s="7">
        <v>28.96</v>
      </c>
      <c r="G207" s="7">
        <f>E207+F207</f>
        <v>166.87</v>
      </c>
      <c r="H207" s="54" t="s">
        <v>41</v>
      </c>
    </row>
    <row r="208" spans="1:8" s="62" customFormat="1" ht="13.5" customHeight="1">
      <c r="A208" s="4">
        <v>43993</v>
      </c>
      <c r="B208" s="5" t="s">
        <v>1071</v>
      </c>
      <c r="C208" s="12" t="s">
        <v>1064</v>
      </c>
      <c r="D208" s="12" t="s">
        <v>1072</v>
      </c>
      <c r="E208" s="7">
        <v>58</v>
      </c>
      <c r="F208" s="7">
        <v>0</v>
      </c>
      <c r="G208" s="7">
        <v>58</v>
      </c>
      <c r="H208" s="9" t="s">
        <v>369</v>
      </c>
    </row>
    <row r="209" spans="1:8" s="62" customFormat="1" ht="14.25" customHeight="1">
      <c r="A209" s="4">
        <v>43993</v>
      </c>
      <c r="B209" s="5" t="s">
        <v>197</v>
      </c>
      <c r="C209" s="14" t="s">
        <v>178</v>
      </c>
      <c r="D209" s="12" t="s">
        <v>181</v>
      </c>
      <c r="E209" s="7">
        <v>52</v>
      </c>
      <c r="F209" s="7">
        <v>10.92</v>
      </c>
      <c r="G209" s="7">
        <f>E209+F209</f>
        <v>62.92</v>
      </c>
      <c r="H209" s="9" t="s">
        <v>179</v>
      </c>
    </row>
    <row r="210" spans="1:8" s="21" customFormat="1" ht="21" customHeight="1">
      <c r="A210" s="4">
        <v>43993</v>
      </c>
      <c r="B210" s="5" t="s">
        <v>198</v>
      </c>
      <c r="C210" s="14" t="s">
        <v>178</v>
      </c>
      <c r="D210" s="12" t="s">
        <v>183</v>
      </c>
      <c r="E210" s="7">
        <v>1.8</v>
      </c>
      <c r="F210" s="7">
        <v>0.38</v>
      </c>
      <c r="G210" s="7">
        <f>E210+F210</f>
        <v>2.1800000000000002</v>
      </c>
      <c r="H210" s="9" t="s">
        <v>179</v>
      </c>
    </row>
    <row r="211" spans="1:8" s="21" customFormat="1" ht="21" customHeight="1">
      <c r="A211" s="4">
        <v>43993</v>
      </c>
      <c r="B211" s="5" t="s">
        <v>199</v>
      </c>
      <c r="C211" s="14" t="s">
        <v>178</v>
      </c>
      <c r="D211" s="12" t="s">
        <v>183</v>
      </c>
      <c r="E211" s="7">
        <v>2.5</v>
      </c>
      <c r="F211" s="7">
        <v>0.53</v>
      </c>
      <c r="G211" s="7">
        <v>3.03</v>
      </c>
      <c r="H211" s="9" t="s">
        <v>179</v>
      </c>
    </row>
    <row r="212" spans="1:8" s="62" customFormat="1" ht="14.9" customHeight="1">
      <c r="A212" s="4">
        <v>43993</v>
      </c>
      <c r="B212" s="5" t="s">
        <v>295</v>
      </c>
      <c r="C212" s="12" t="s">
        <v>288</v>
      </c>
      <c r="D212" s="12" t="s">
        <v>289</v>
      </c>
      <c r="E212" s="7">
        <v>16.18</v>
      </c>
      <c r="F212" s="7">
        <v>3.4</v>
      </c>
      <c r="G212" s="7">
        <f>E212+F212</f>
        <v>19.579999999999998</v>
      </c>
      <c r="H212" s="9" t="s">
        <v>179</v>
      </c>
    </row>
    <row r="213" spans="1:8" ht="14.9" customHeight="1">
      <c r="A213" s="4">
        <v>43994</v>
      </c>
      <c r="B213" s="5">
        <v>4090764460</v>
      </c>
      <c r="C213" s="14" t="s">
        <v>107</v>
      </c>
      <c r="D213" s="11" t="s">
        <v>27</v>
      </c>
      <c r="E213" s="7">
        <v>30.96</v>
      </c>
      <c r="F213" s="7">
        <v>6.5</v>
      </c>
      <c r="G213" s="7">
        <f>E213+F213</f>
        <v>37.46</v>
      </c>
      <c r="H213" s="9" t="s">
        <v>8</v>
      </c>
    </row>
    <row r="214" spans="1:8" ht="14.9" customHeight="1">
      <c r="A214" s="4">
        <v>43994</v>
      </c>
      <c r="B214" s="10">
        <v>61991333</v>
      </c>
      <c r="C214" s="14" t="s">
        <v>264</v>
      </c>
      <c r="D214" s="11" t="s">
        <v>27</v>
      </c>
      <c r="E214" s="7">
        <v>22.01</v>
      </c>
      <c r="F214" s="7">
        <v>4.62</v>
      </c>
      <c r="G214" s="7">
        <f>E214+F214</f>
        <v>26.630000000000003</v>
      </c>
      <c r="H214" s="9" t="s">
        <v>8</v>
      </c>
    </row>
    <row r="215" spans="1:8" ht="14.9" customHeight="1">
      <c r="A215" s="4">
        <v>43994</v>
      </c>
      <c r="B215" s="5" t="s">
        <v>873</v>
      </c>
      <c r="C215" s="12" t="s">
        <v>875</v>
      </c>
      <c r="D215" s="12" t="s">
        <v>876</v>
      </c>
      <c r="E215" s="7">
        <v>2388.38</v>
      </c>
      <c r="F215" s="7">
        <v>0</v>
      </c>
      <c r="G215" s="7">
        <v>2388.38</v>
      </c>
      <c r="H215" s="12" t="s">
        <v>874</v>
      </c>
    </row>
    <row r="216" spans="1:8" ht="14.9" customHeight="1">
      <c r="A216" s="4">
        <v>43994</v>
      </c>
      <c r="B216" s="5" t="s">
        <v>1392</v>
      </c>
      <c r="C216" s="12" t="s">
        <v>1390</v>
      </c>
      <c r="D216" s="11" t="s">
        <v>1391</v>
      </c>
      <c r="E216" s="7">
        <v>1397.6</v>
      </c>
      <c r="F216" s="7">
        <v>0</v>
      </c>
      <c r="G216" s="7">
        <v>1397.6</v>
      </c>
      <c r="H216" s="54" t="s">
        <v>150</v>
      </c>
    </row>
    <row r="217" spans="1:8" ht="14.9" customHeight="1">
      <c r="A217" s="4">
        <v>43997</v>
      </c>
      <c r="B217" s="10">
        <v>7061825826</v>
      </c>
      <c r="C217" s="14" t="s">
        <v>347</v>
      </c>
      <c r="D217" s="11" t="s">
        <v>27</v>
      </c>
      <c r="E217" s="7">
        <v>38.93</v>
      </c>
      <c r="F217" s="7">
        <v>8.18</v>
      </c>
      <c r="G217" s="7">
        <f t="shared" ref="G217:G225" si="8">E217+F217</f>
        <v>47.11</v>
      </c>
      <c r="H217" s="9" t="s">
        <v>8</v>
      </c>
    </row>
    <row r="218" spans="1:8" s="62" customFormat="1" ht="14.9" customHeight="1">
      <c r="A218" s="4">
        <v>43997</v>
      </c>
      <c r="B218" s="10">
        <v>7061825827</v>
      </c>
      <c r="C218" s="14" t="s">
        <v>347</v>
      </c>
      <c r="D218" s="11" t="s">
        <v>27</v>
      </c>
      <c r="E218" s="7">
        <v>157.6</v>
      </c>
      <c r="F218" s="7">
        <v>33.1</v>
      </c>
      <c r="G218" s="7">
        <f t="shared" si="8"/>
        <v>190.7</v>
      </c>
      <c r="H218" s="9" t="s">
        <v>8</v>
      </c>
    </row>
    <row r="219" spans="1:8" s="50" customFormat="1" ht="19.5" customHeight="1">
      <c r="A219" s="23">
        <v>43997</v>
      </c>
      <c r="B219" s="18" t="s">
        <v>1424</v>
      </c>
      <c r="C219" s="15" t="s">
        <v>52</v>
      </c>
      <c r="D219" s="17" t="s">
        <v>45</v>
      </c>
      <c r="E219" s="25">
        <v>146.94999999999999</v>
      </c>
      <c r="F219" s="25">
        <v>30.86</v>
      </c>
      <c r="G219" s="25">
        <f t="shared" si="8"/>
        <v>177.81</v>
      </c>
      <c r="H219" s="54" t="s">
        <v>46</v>
      </c>
    </row>
    <row r="220" spans="1:8" ht="14.9" customHeight="1">
      <c r="A220" s="4">
        <v>43997</v>
      </c>
      <c r="B220" s="5" t="s">
        <v>1435</v>
      </c>
      <c r="C220" s="12" t="s">
        <v>148</v>
      </c>
      <c r="D220" s="11" t="s">
        <v>1434</v>
      </c>
      <c r="E220" s="7">
        <v>65</v>
      </c>
      <c r="F220" s="7">
        <v>13.65</v>
      </c>
      <c r="G220" s="7">
        <f t="shared" si="8"/>
        <v>78.650000000000006</v>
      </c>
      <c r="H220" s="54" t="s">
        <v>8</v>
      </c>
    </row>
    <row r="221" spans="1:8" s="50" customFormat="1" ht="19.5" customHeight="1">
      <c r="A221" s="23">
        <v>43997</v>
      </c>
      <c r="B221" s="18" t="s">
        <v>1474</v>
      </c>
      <c r="C221" s="15" t="s">
        <v>52</v>
      </c>
      <c r="D221" s="17" t="s">
        <v>45</v>
      </c>
      <c r="E221" s="25">
        <v>181.66</v>
      </c>
      <c r="F221" s="25">
        <v>38.15</v>
      </c>
      <c r="G221" s="25">
        <f t="shared" si="8"/>
        <v>219.81</v>
      </c>
      <c r="H221" s="54" t="s">
        <v>46</v>
      </c>
    </row>
    <row r="222" spans="1:8" ht="14.9" customHeight="1">
      <c r="A222" s="4">
        <v>43997</v>
      </c>
      <c r="B222" s="10">
        <v>20361</v>
      </c>
      <c r="C222" s="14" t="s">
        <v>238</v>
      </c>
      <c r="D222" s="11" t="s">
        <v>1475</v>
      </c>
      <c r="E222" s="7">
        <v>680.29</v>
      </c>
      <c r="F222" s="7">
        <v>142.86000000000001</v>
      </c>
      <c r="G222" s="7">
        <f t="shared" si="8"/>
        <v>823.15</v>
      </c>
      <c r="H222" s="9" t="s">
        <v>8</v>
      </c>
    </row>
    <row r="223" spans="1:8" ht="14.9" customHeight="1">
      <c r="A223" s="4">
        <v>43997</v>
      </c>
      <c r="B223" s="5" t="s">
        <v>1485</v>
      </c>
      <c r="C223" s="14" t="s">
        <v>107</v>
      </c>
      <c r="D223" s="11" t="s">
        <v>27</v>
      </c>
      <c r="E223" s="7">
        <v>64.5</v>
      </c>
      <c r="F223" s="7">
        <v>13.55</v>
      </c>
      <c r="G223" s="7">
        <f t="shared" si="8"/>
        <v>78.05</v>
      </c>
      <c r="H223" s="9" t="s">
        <v>8</v>
      </c>
    </row>
    <row r="224" spans="1:8" s="62" customFormat="1" ht="15" customHeight="1">
      <c r="A224" s="4">
        <v>43997</v>
      </c>
      <c r="B224" s="5" t="s">
        <v>1488</v>
      </c>
      <c r="C224" s="12" t="s">
        <v>93</v>
      </c>
      <c r="D224" s="11" t="s">
        <v>1487</v>
      </c>
      <c r="E224" s="7">
        <v>16.02</v>
      </c>
      <c r="F224" s="7">
        <v>3.36</v>
      </c>
      <c r="G224" s="7">
        <f t="shared" si="8"/>
        <v>19.38</v>
      </c>
      <c r="H224" s="9" t="s">
        <v>95</v>
      </c>
    </row>
    <row r="225" spans="1:8" s="62" customFormat="1" ht="15" customHeight="1">
      <c r="A225" s="4">
        <v>43997</v>
      </c>
      <c r="B225" s="5" t="s">
        <v>1489</v>
      </c>
      <c r="C225" s="12" t="s">
        <v>343</v>
      </c>
      <c r="D225" s="11" t="s">
        <v>340</v>
      </c>
      <c r="E225" s="7">
        <v>44.78</v>
      </c>
      <c r="F225" s="7">
        <v>9.4</v>
      </c>
      <c r="G225" s="7">
        <f t="shared" si="8"/>
        <v>54.18</v>
      </c>
      <c r="H225" s="9" t="s">
        <v>8</v>
      </c>
    </row>
    <row r="226" spans="1:8" s="62" customFormat="1" ht="13.5" customHeight="1">
      <c r="A226" s="4">
        <v>43997</v>
      </c>
      <c r="B226" s="5">
        <v>8250100273</v>
      </c>
      <c r="C226" s="14" t="s">
        <v>29</v>
      </c>
      <c r="D226" s="11" t="s">
        <v>27</v>
      </c>
      <c r="E226" s="7">
        <v>61.6</v>
      </c>
      <c r="F226" s="7">
        <v>12.94</v>
      </c>
      <c r="G226" s="7">
        <v>74.540000000000006</v>
      </c>
      <c r="H226" s="9" t="s">
        <v>8</v>
      </c>
    </row>
    <row r="227" spans="1:8" s="62" customFormat="1" ht="15" customHeight="1">
      <c r="A227" s="4">
        <v>43997</v>
      </c>
      <c r="B227" s="5" t="s">
        <v>1507</v>
      </c>
      <c r="C227" s="12" t="s">
        <v>93</v>
      </c>
      <c r="D227" s="11" t="s">
        <v>1506</v>
      </c>
      <c r="E227" s="7">
        <v>14.54</v>
      </c>
      <c r="F227" s="7">
        <v>3.05</v>
      </c>
      <c r="G227" s="25">
        <f>E227+F227</f>
        <v>17.59</v>
      </c>
      <c r="H227" s="9" t="s">
        <v>95</v>
      </c>
    </row>
    <row r="228" spans="1:8" s="61" customFormat="1" ht="14.9" customHeight="1">
      <c r="A228" s="4">
        <v>43997</v>
      </c>
      <c r="B228" s="18" t="s">
        <v>1509</v>
      </c>
      <c r="C228" s="15" t="s">
        <v>1508</v>
      </c>
      <c r="D228" s="15" t="s">
        <v>27</v>
      </c>
      <c r="E228" s="7">
        <v>659</v>
      </c>
      <c r="F228" s="7">
        <v>0</v>
      </c>
      <c r="G228" s="7">
        <v>659</v>
      </c>
      <c r="H228" s="54" t="s">
        <v>8</v>
      </c>
    </row>
    <row r="229" spans="1:8" s="49" customFormat="1" ht="20.149999999999999" customHeight="1">
      <c r="A229" s="44">
        <v>43997</v>
      </c>
      <c r="B229" s="27" t="s">
        <v>1527</v>
      </c>
      <c r="C229" s="29" t="s">
        <v>93</v>
      </c>
      <c r="D229" s="24" t="s">
        <v>1506</v>
      </c>
      <c r="E229" s="22">
        <v>14.54</v>
      </c>
      <c r="F229" s="22">
        <v>3.05</v>
      </c>
      <c r="G229" s="22">
        <f t="shared" ref="G229:G234" si="9">E229+F229</f>
        <v>17.59</v>
      </c>
      <c r="H229" s="9" t="s">
        <v>95</v>
      </c>
    </row>
    <row r="230" spans="1:8" s="64" customFormat="1" ht="14.9" customHeight="1">
      <c r="A230" s="44">
        <v>43997</v>
      </c>
      <c r="B230" s="27" t="s">
        <v>971</v>
      </c>
      <c r="C230" s="29" t="s">
        <v>964</v>
      </c>
      <c r="D230" s="24" t="s">
        <v>965</v>
      </c>
      <c r="E230" s="22">
        <v>86.25</v>
      </c>
      <c r="F230" s="22">
        <v>18.11</v>
      </c>
      <c r="G230" s="22">
        <f t="shared" si="9"/>
        <v>104.36</v>
      </c>
      <c r="H230" s="9" t="s">
        <v>966</v>
      </c>
    </row>
    <row r="231" spans="1:8" s="21" customFormat="1" ht="21" customHeight="1">
      <c r="A231" s="4">
        <v>43998</v>
      </c>
      <c r="B231" s="5" t="s">
        <v>1405</v>
      </c>
      <c r="C231" s="14" t="s">
        <v>1404</v>
      </c>
      <c r="D231" s="11" t="s">
        <v>27</v>
      </c>
      <c r="E231" s="7">
        <v>530</v>
      </c>
      <c r="F231" s="7">
        <v>111.3</v>
      </c>
      <c r="G231" s="7">
        <f t="shared" si="9"/>
        <v>641.29999999999995</v>
      </c>
      <c r="H231" s="9" t="s">
        <v>8</v>
      </c>
    </row>
    <row r="232" spans="1:8" s="21" customFormat="1" ht="20.149999999999999" customHeight="1">
      <c r="A232" s="4">
        <v>43998</v>
      </c>
      <c r="B232" s="5" t="s">
        <v>1486</v>
      </c>
      <c r="C232" s="14" t="s">
        <v>107</v>
      </c>
      <c r="D232" s="11" t="s">
        <v>27</v>
      </c>
      <c r="E232" s="7">
        <v>108.2</v>
      </c>
      <c r="F232" s="7">
        <v>22.72</v>
      </c>
      <c r="G232" s="7">
        <f t="shared" si="9"/>
        <v>130.92000000000002</v>
      </c>
      <c r="H232" s="9" t="s">
        <v>8</v>
      </c>
    </row>
    <row r="233" spans="1:8" s="21" customFormat="1" ht="14.9" customHeight="1">
      <c r="A233" s="4">
        <v>43998</v>
      </c>
      <c r="B233" s="10" t="s">
        <v>722</v>
      </c>
      <c r="C233" s="14" t="s">
        <v>711</v>
      </c>
      <c r="D233" s="11" t="s">
        <v>723</v>
      </c>
      <c r="E233" s="7">
        <v>87.1</v>
      </c>
      <c r="F233" s="7">
        <v>8.7100000000000009</v>
      </c>
      <c r="G233" s="7">
        <f t="shared" si="9"/>
        <v>95.81</v>
      </c>
      <c r="H233" s="54" t="s">
        <v>350</v>
      </c>
    </row>
    <row r="234" spans="1:8" s="21" customFormat="1" ht="14.9" customHeight="1">
      <c r="A234" s="4">
        <v>43998</v>
      </c>
      <c r="B234" s="10">
        <v>212682224</v>
      </c>
      <c r="C234" s="14" t="s">
        <v>472</v>
      </c>
      <c r="D234" s="21" t="s">
        <v>619</v>
      </c>
      <c r="E234" s="7">
        <v>73.17</v>
      </c>
      <c r="F234" s="7">
        <v>15.37</v>
      </c>
      <c r="G234" s="7">
        <f t="shared" si="9"/>
        <v>88.54</v>
      </c>
      <c r="H234" s="9" t="s">
        <v>95</v>
      </c>
    </row>
    <row r="235" spans="1:8" s="62" customFormat="1" ht="14.9" customHeight="1">
      <c r="A235" s="4">
        <v>43999</v>
      </c>
      <c r="B235" s="13">
        <v>8250101567</v>
      </c>
      <c r="C235" s="12" t="s">
        <v>29</v>
      </c>
      <c r="D235" s="11" t="s">
        <v>27</v>
      </c>
      <c r="E235" s="25">
        <v>506.41</v>
      </c>
      <c r="F235" s="25">
        <v>102.86</v>
      </c>
      <c r="G235" s="25">
        <v>609.27</v>
      </c>
      <c r="H235" s="9" t="s">
        <v>8</v>
      </c>
    </row>
    <row r="236" spans="1:8" s="62" customFormat="1" ht="15" customHeight="1">
      <c r="A236" s="4">
        <v>43999</v>
      </c>
      <c r="B236" s="13">
        <v>8250101566</v>
      </c>
      <c r="C236" s="15" t="s">
        <v>29</v>
      </c>
      <c r="D236" s="11" t="s">
        <v>27</v>
      </c>
      <c r="E236" s="25">
        <v>213.95</v>
      </c>
      <c r="F236" s="7">
        <v>44.93</v>
      </c>
      <c r="G236" s="25">
        <f t="shared" ref="G236:G243" si="10">E236+F236</f>
        <v>258.88</v>
      </c>
      <c r="H236" s="9" t="s">
        <v>8</v>
      </c>
    </row>
    <row r="237" spans="1:8" s="21" customFormat="1" ht="14.9" customHeight="1">
      <c r="A237" s="23">
        <v>43999</v>
      </c>
      <c r="B237" s="5" t="s">
        <v>1516</v>
      </c>
      <c r="C237" s="15" t="s">
        <v>343</v>
      </c>
      <c r="D237" s="11" t="s">
        <v>27</v>
      </c>
      <c r="E237" s="25">
        <v>528</v>
      </c>
      <c r="F237" s="7">
        <v>110.88</v>
      </c>
      <c r="G237" s="25">
        <f t="shared" si="10"/>
        <v>638.88</v>
      </c>
      <c r="H237" s="9" t="s">
        <v>8</v>
      </c>
    </row>
    <row r="238" spans="1:8" s="62" customFormat="1" ht="14.9" customHeight="1">
      <c r="A238" s="4">
        <v>44000</v>
      </c>
      <c r="B238" s="5" t="s">
        <v>1437</v>
      </c>
      <c r="C238" s="14" t="s">
        <v>29</v>
      </c>
      <c r="D238" s="11" t="s">
        <v>27</v>
      </c>
      <c r="E238" s="25">
        <v>499</v>
      </c>
      <c r="F238" s="25">
        <v>104.79</v>
      </c>
      <c r="G238" s="25">
        <f t="shared" si="10"/>
        <v>603.79</v>
      </c>
      <c r="H238" s="9" t="s">
        <v>8</v>
      </c>
    </row>
    <row r="239" spans="1:8" s="62" customFormat="1" ht="15" customHeight="1">
      <c r="A239" s="4">
        <v>44000</v>
      </c>
      <c r="B239" s="10">
        <v>20370</v>
      </c>
      <c r="C239" s="26" t="s">
        <v>238</v>
      </c>
      <c r="D239" s="11" t="s">
        <v>27</v>
      </c>
      <c r="E239" s="25">
        <v>429.2</v>
      </c>
      <c r="F239" s="7">
        <v>90.13</v>
      </c>
      <c r="G239" s="25">
        <f t="shared" si="10"/>
        <v>519.32999999999993</v>
      </c>
      <c r="H239" s="9" t="s">
        <v>8</v>
      </c>
    </row>
    <row r="240" spans="1:8" s="21" customFormat="1" ht="14.9" customHeight="1">
      <c r="A240" s="23">
        <v>44000</v>
      </c>
      <c r="B240" s="5" t="s">
        <v>1122</v>
      </c>
      <c r="C240" s="15" t="s">
        <v>1120</v>
      </c>
      <c r="D240" s="11" t="s">
        <v>1121</v>
      </c>
      <c r="E240" s="25">
        <v>10230</v>
      </c>
      <c r="F240" s="7">
        <v>2148.3000000000002</v>
      </c>
      <c r="G240" s="25">
        <f t="shared" si="10"/>
        <v>12378.3</v>
      </c>
      <c r="H240" s="9" t="s">
        <v>369</v>
      </c>
    </row>
    <row r="241" spans="1:8" s="50" customFormat="1" ht="20.149999999999999" customHeight="1">
      <c r="A241" s="23">
        <v>44000</v>
      </c>
      <c r="B241" s="18" t="s">
        <v>1125</v>
      </c>
      <c r="C241" s="15" t="s">
        <v>1123</v>
      </c>
      <c r="D241" s="11" t="s">
        <v>1124</v>
      </c>
      <c r="E241" s="25">
        <v>9480</v>
      </c>
      <c r="F241" s="25">
        <v>1990.8</v>
      </c>
      <c r="G241" s="25">
        <f t="shared" si="10"/>
        <v>11470.8</v>
      </c>
      <c r="H241" s="9" t="s">
        <v>369</v>
      </c>
    </row>
    <row r="242" spans="1:8" s="50" customFormat="1" ht="20.149999999999999" customHeight="1">
      <c r="A242" s="23">
        <v>44001</v>
      </c>
      <c r="B242" s="18" t="s">
        <v>1389</v>
      </c>
      <c r="C242" s="12" t="s">
        <v>343</v>
      </c>
      <c r="D242" s="11" t="s">
        <v>27</v>
      </c>
      <c r="E242" s="25">
        <v>51.08</v>
      </c>
      <c r="F242" s="25">
        <v>10.73</v>
      </c>
      <c r="G242" s="25">
        <f t="shared" si="10"/>
        <v>61.81</v>
      </c>
      <c r="H242" s="9" t="s">
        <v>8</v>
      </c>
    </row>
    <row r="243" spans="1:8" s="50" customFormat="1" ht="20.149999999999999" customHeight="1">
      <c r="A243" s="23">
        <v>44001</v>
      </c>
      <c r="B243" s="32">
        <v>588347</v>
      </c>
      <c r="C243" s="14" t="s">
        <v>152</v>
      </c>
      <c r="D243" s="21" t="s">
        <v>27</v>
      </c>
      <c r="E243" s="25">
        <v>86.86</v>
      </c>
      <c r="F243" s="25">
        <v>18.239999999999998</v>
      </c>
      <c r="G243" s="25">
        <f t="shared" si="10"/>
        <v>105.1</v>
      </c>
      <c r="H243" s="54" t="s">
        <v>8</v>
      </c>
    </row>
    <row r="244" spans="1:8" s="50" customFormat="1" ht="20.149999999999999" customHeight="1">
      <c r="A244" s="23">
        <v>44001</v>
      </c>
      <c r="B244" s="18" t="s">
        <v>1494</v>
      </c>
      <c r="C244" s="12" t="s">
        <v>266</v>
      </c>
      <c r="D244" s="11" t="s">
        <v>27</v>
      </c>
      <c r="E244" s="25">
        <v>97.6</v>
      </c>
      <c r="F244" s="25">
        <v>0</v>
      </c>
      <c r="G244" s="25">
        <v>97.6</v>
      </c>
      <c r="H244" s="54" t="s">
        <v>8</v>
      </c>
    </row>
    <row r="245" spans="1:8" s="50" customFormat="1" ht="20.149999999999999" customHeight="1">
      <c r="A245" s="23">
        <v>44001</v>
      </c>
      <c r="B245" s="18" t="s">
        <v>1500</v>
      </c>
      <c r="C245" s="12" t="s">
        <v>1168</v>
      </c>
      <c r="D245" s="11" t="s">
        <v>1278</v>
      </c>
      <c r="E245" s="25">
        <v>2350</v>
      </c>
      <c r="F245" s="25">
        <v>493.5</v>
      </c>
      <c r="G245" s="25">
        <f>E245+F245</f>
        <v>2843.5</v>
      </c>
      <c r="H245" s="9" t="s">
        <v>8</v>
      </c>
    </row>
    <row r="246" spans="1:8" s="62" customFormat="1" ht="14.9" customHeight="1">
      <c r="A246" s="4">
        <v>44001</v>
      </c>
      <c r="B246" s="5" t="s">
        <v>1502</v>
      </c>
      <c r="C246" s="12" t="s">
        <v>1501</v>
      </c>
      <c r="D246" s="12" t="s">
        <v>27</v>
      </c>
      <c r="E246" s="25">
        <v>151.19999999999999</v>
      </c>
      <c r="F246" s="25">
        <v>31.75</v>
      </c>
      <c r="G246" s="25">
        <f>E246+F246</f>
        <v>182.95</v>
      </c>
      <c r="H246" s="54" t="s">
        <v>8</v>
      </c>
    </row>
    <row r="247" spans="1:8" s="62" customFormat="1" ht="15" customHeight="1">
      <c r="A247" s="4">
        <v>44001</v>
      </c>
      <c r="B247" s="10">
        <v>57217184</v>
      </c>
      <c r="C247" s="14" t="s">
        <v>1102</v>
      </c>
      <c r="D247" s="14" t="s">
        <v>27</v>
      </c>
      <c r="E247" s="25">
        <v>54.16</v>
      </c>
      <c r="F247" s="7">
        <v>0</v>
      </c>
      <c r="G247" s="25">
        <f>E247+F247</f>
        <v>54.16</v>
      </c>
      <c r="H247" s="9" t="s">
        <v>8</v>
      </c>
    </row>
    <row r="248" spans="1:8" s="61" customFormat="1" ht="14.9" customHeight="1">
      <c r="A248" s="23">
        <v>44001</v>
      </c>
      <c r="B248" s="18" t="s">
        <v>1030</v>
      </c>
      <c r="C248" s="14" t="s">
        <v>1020</v>
      </c>
      <c r="D248" s="17" t="s">
        <v>1031</v>
      </c>
      <c r="E248" s="25">
        <v>150.58677685950414</v>
      </c>
      <c r="F248" s="25">
        <v>31.623223140495867</v>
      </c>
      <c r="G248" s="25">
        <v>182.21</v>
      </c>
      <c r="H248" s="54" t="s">
        <v>984</v>
      </c>
    </row>
    <row r="249" spans="1:8" s="61" customFormat="1" ht="13.5" customHeight="1">
      <c r="A249" s="23">
        <v>44001</v>
      </c>
      <c r="B249" s="18" t="s">
        <v>1481</v>
      </c>
      <c r="C249" s="31" t="s">
        <v>1480</v>
      </c>
      <c r="D249" s="11" t="s">
        <v>1482</v>
      </c>
      <c r="E249" s="25">
        <v>1155.8699999999999</v>
      </c>
      <c r="F249" s="25">
        <v>0</v>
      </c>
      <c r="G249" s="25">
        <v>1168.8699999999999</v>
      </c>
      <c r="H249" s="9" t="s">
        <v>41</v>
      </c>
    </row>
    <row r="250" spans="1:8" s="50" customFormat="1" ht="20.149999999999999" customHeight="1">
      <c r="A250" s="23">
        <v>44001</v>
      </c>
      <c r="B250" s="18" t="s">
        <v>1483</v>
      </c>
      <c r="C250" s="9" t="s">
        <v>1480</v>
      </c>
      <c r="D250" s="11" t="s">
        <v>1484</v>
      </c>
      <c r="E250" s="25">
        <v>1105.28</v>
      </c>
      <c r="F250" s="25">
        <v>0</v>
      </c>
      <c r="G250" s="25">
        <f>1105.28+3+10</f>
        <v>1118.28</v>
      </c>
      <c r="H250" s="9" t="s">
        <v>41</v>
      </c>
    </row>
    <row r="251" spans="1:8" s="62" customFormat="1" ht="14.9" customHeight="1">
      <c r="A251" s="4">
        <v>44002</v>
      </c>
      <c r="B251" s="10">
        <v>20381</v>
      </c>
      <c r="C251" s="14" t="s">
        <v>238</v>
      </c>
      <c r="D251" s="11" t="s">
        <v>27</v>
      </c>
      <c r="E251" s="25">
        <v>93.78</v>
      </c>
      <c r="F251" s="25">
        <v>19.690000000000001</v>
      </c>
      <c r="G251" s="25">
        <f>E251+F251</f>
        <v>113.47</v>
      </c>
      <c r="H251" s="9" t="s">
        <v>8</v>
      </c>
    </row>
    <row r="252" spans="1:8" s="49" customFormat="1" ht="14.9" customHeight="1">
      <c r="A252" s="44">
        <v>44002</v>
      </c>
      <c r="B252" s="27" t="s">
        <v>1795</v>
      </c>
      <c r="C252" s="29" t="s">
        <v>1796</v>
      </c>
      <c r="D252" s="24" t="s">
        <v>1797</v>
      </c>
      <c r="E252" s="22">
        <v>157.62</v>
      </c>
      <c r="F252" s="22">
        <v>33.1</v>
      </c>
      <c r="G252" s="22">
        <f>E252+F252</f>
        <v>190.72</v>
      </c>
      <c r="H252" s="9" t="s">
        <v>369</v>
      </c>
    </row>
    <row r="253" spans="1:8" ht="14.9" customHeight="1">
      <c r="A253" s="4">
        <v>44004</v>
      </c>
      <c r="B253" s="5" t="s">
        <v>1493</v>
      </c>
      <c r="C253" s="12" t="s">
        <v>52</v>
      </c>
      <c r="D253" s="11" t="s">
        <v>45</v>
      </c>
      <c r="E253" s="7">
        <v>414.93</v>
      </c>
      <c r="F253" s="7">
        <v>87.14</v>
      </c>
      <c r="G253" s="7">
        <f>E253+F253</f>
        <v>502.07</v>
      </c>
      <c r="H253" s="54" t="s">
        <v>46</v>
      </c>
    </row>
    <row r="254" spans="1:8" s="49" customFormat="1" ht="14.9" customHeight="1">
      <c r="A254" s="44">
        <v>44004</v>
      </c>
      <c r="B254" s="27" t="s">
        <v>1498</v>
      </c>
      <c r="C254" s="29" t="s">
        <v>52</v>
      </c>
      <c r="D254" s="24" t="s">
        <v>45</v>
      </c>
      <c r="E254" s="22">
        <v>71.73</v>
      </c>
      <c r="F254" s="22">
        <v>15.06</v>
      </c>
      <c r="G254" s="22">
        <f>E254+F254</f>
        <v>86.79</v>
      </c>
      <c r="H254" s="54" t="s">
        <v>46</v>
      </c>
    </row>
    <row r="255" spans="1:8" s="21" customFormat="1" ht="20.149999999999999" customHeight="1">
      <c r="A255" s="4">
        <v>44004</v>
      </c>
      <c r="B255" s="5" t="s">
        <v>1522</v>
      </c>
      <c r="C255" s="12" t="s">
        <v>1521</v>
      </c>
      <c r="D255" s="12" t="s">
        <v>7</v>
      </c>
      <c r="E255" s="7">
        <v>443.7</v>
      </c>
      <c r="F255" s="7">
        <v>0</v>
      </c>
      <c r="G255" s="7">
        <v>443.7</v>
      </c>
      <c r="H255" s="54" t="s">
        <v>8</v>
      </c>
    </row>
    <row r="256" spans="1:8" s="21" customFormat="1" ht="20.149999999999999" customHeight="1">
      <c r="A256" s="4">
        <v>44004</v>
      </c>
      <c r="B256" s="10" t="s">
        <v>745</v>
      </c>
      <c r="C256" s="14" t="s">
        <v>732</v>
      </c>
      <c r="D256" s="11" t="s">
        <v>746</v>
      </c>
      <c r="E256" s="7">
        <v>180</v>
      </c>
      <c r="F256" s="7">
        <v>15.12</v>
      </c>
      <c r="G256" s="7">
        <f>E256+F256</f>
        <v>195.12</v>
      </c>
      <c r="H256" s="54" t="s">
        <v>685</v>
      </c>
    </row>
    <row r="257" spans="1:8" s="62" customFormat="1" ht="14.9" customHeight="1">
      <c r="A257" s="4">
        <v>44004</v>
      </c>
      <c r="B257" s="5" t="s">
        <v>1359</v>
      </c>
      <c r="C257" s="9" t="s">
        <v>1356</v>
      </c>
      <c r="D257" s="11" t="s">
        <v>1358</v>
      </c>
      <c r="E257" s="7">
        <v>500</v>
      </c>
      <c r="F257" s="7">
        <v>105</v>
      </c>
      <c r="G257" s="25">
        <f>E257+F257</f>
        <v>605</v>
      </c>
      <c r="H257" s="9" t="s">
        <v>369</v>
      </c>
    </row>
    <row r="258" spans="1:8" s="62" customFormat="1" ht="12.75" customHeight="1">
      <c r="A258" s="4">
        <v>44004</v>
      </c>
      <c r="B258" s="10" t="s">
        <v>1554</v>
      </c>
      <c r="C258" s="14" t="s">
        <v>732</v>
      </c>
      <c r="D258" s="11" t="s">
        <v>746</v>
      </c>
      <c r="E258" s="25">
        <v>180</v>
      </c>
      <c r="F258" s="25">
        <v>15.11</v>
      </c>
      <c r="G258" s="25">
        <f>E258+F258</f>
        <v>195.11</v>
      </c>
      <c r="H258" s="54" t="s">
        <v>685</v>
      </c>
    </row>
    <row r="259" spans="1:8" s="62" customFormat="1" ht="12.75" customHeight="1">
      <c r="A259" s="4">
        <v>44004</v>
      </c>
      <c r="B259" s="5" t="s">
        <v>1247</v>
      </c>
      <c r="C259" s="12" t="s">
        <v>1237</v>
      </c>
      <c r="D259" s="12" t="s">
        <v>1248</v>
      </c>
      <c r="E259" s="25">
        <v>182.43</v>
      </c>
      <c r="F259" s="25">
        <v>31.55</v>
      </c>
      <c r="G259" s="25">
        <v>213.98</v>
      </c>
      <c r="H259" s="54" t="s">
        <v>984</v>
      </c>
    </row>
    <row r="260" spans="1:8" s="62" customFormat="1" ht="14.9" customHeight="1">
      <c r="A260" s="4">
        <v>44004</v>
      </c>
      <c r="B260" s="10" t="s">
        <v>939</v>
      </c>
      <c r="C260" s="14" t="s">
        <v>928</v>
      </c>
      <c r="D260" s="11" t="s">
        <v>940</v>
      </c>
      <c r="E260" s="7">
        <v>631.48</v>
      </c>
      <c r="F260" s="7">
        <v>132.61000000000001</v>
      </c>
      <c r="G260" s="25">
        <v>764.09</v>
      </c>
      <c r="H260" s="54" t="s">
        <v>150</v>
      </c>
    </row>
    <row r="261" spans="1:8" s="61" customFormat="1" ht="14.9" customHeight="1">
      <c r="A261" s="23">
        <v>44005</v>
      </c>
      <c r="B261" s="18">
        <v>4090767567</v>
      </c>
      <c r="C261" s="14" t="s">
        <v>107</v>
      </c>
      <c r="D261" s="17" t="s">
        <v>27</v>
      </c>
      <c r="E261" s="25">
        <v>49.82</v>
      </c>
      <c r="F261" s="25">
        <v>10.46</v>
      </c>
      <c r="G261" s="25">
        <f>E261+F261</f>
        <v>60.28</v>
      </c>
      <c r="H261" s="9" t="s">
        <v>8</v>
      </c>
    </row>
    <row r="262" spans="1:8" s="61" customFormat="1" ht="13.5" customHeight="1">
      <c r="A262" s="23">
        <v>44005</v>
      </c>
      <c r="B262" s="5" t="s">
        <v>1537</v>
      </c>
      <c r="C262" s="12" t="s">
        <v>1168</v>
      </c>
      <c r="D262" s="17" t="s">
        <v>1278</v>
      </c>
      <c r="E262" s="25">
        <v>665</v>
      </c>
      <c r="F262" s="25">
        <v>139.65</v>
      </c>
      <c r="G262" s="25">
        <f>E262+F262</f>
        <v>804.65</v>
      </c>
      <c r="H262" s="9" t="s">
        <v>8</v>
      </c>
    </row>
    <row r="263" spans="1:8" s="62" customFormat="1" ht="14.9" customHeight="1">
      <c r="A263" s="4">
        <v>44006</v>
      </c>
      <c r="B263" s="13">
        <v>735</v>
      </c>
      <c r="C263" s="12" t="s">
        <v>820</v>
      </c>
      <c r="D263" s="11" t="s">
        <v>827</v>
      </c>
      <c r="E263" s="7">
        <v>630</v>
      </c>
      <c r="F263" s="7">
        <v>132.30000000000001</v>
      </c>
      <c r="G263" s="25">
        <f>E263+F263</f>
        <v>762.3</v>
      </c>
      <c r="H263" s="54" t="s">
        <v>685</v>
      </c>
    </row>
    <row r="264" spans="1:8" s="62" customFormat="1" ht="14.9" customHeight="1">
      <c r="A264" s="4">
        <v>44006</v>
      </c>
      <c r="B264" s="13">
        <v>794</v>
      </c>
      <c r="C264" s="12" t="s">
        <v>820</v>
      </c>
      <c r="D264" s="11" t="s">
        <v>828</v>
      </c>
      <c r="E264" s="7">
        <v>2030</v>
      </c>
      <c r="F264" s="7">
        <v>426.3</v>
      </c>
      <c r="G264" s="7">
        <v>2456.3000000000002</v>
      </c>
      <c r="H264" s="54" t="s">
        <v>685</v>
      </c>
    </row>
    <row r="265" spans="1:8" s="50" customFormat="1" ht="14.9" customHeight="1">
      <c r="A265" s="23">
        <v>44006</v>
      </c>
      <c r="B265" s="18" t="s">
        <v>1566</v>
      </c>
      <c r="C265" s="15" t="s">
        <v>962</v>
      </c>
      <c r="D265" s="24" t="s">
        <v>1565</v>
      </c>
      <c r="E265" s="25">
        <v>55.17</v>
      </c>
      <c r="F265" s="25">
        <v>11.58</v>
      </c>
      <c r="G265" s="25">
        <f>E265+F265</f>
        <v>66.75</v>
      </c>
      <c r="H265" s="54" t="s">
        <v>350</v>
      </c>
    </row>
    <row r="266" spans="1:8" s="50" customFormat="1" ht="14.9" customHeight="1">
      <c r="A266" s="23">
        <v>44007</v>
      </c>
      <c r="B266" s="18" t="s">
        <v>1492</v>
      </c>
      <c r="C266" s="31" t="s">
        <v>1491</v>
      </c>
      <c r="D266" s="24" t="s">
        <v>27</v>
      </c>
      <c r="E266" s="25">
        <v>104.71</v>
      </c>
      <c r="F266" s="25">
        <v>21.99</v>
      </c>
      <c r="G266" s="25">
        <f>E266+F266</f>
        <v>126.69999999999999</v>
      </c>
      <c r="H266" s="9" t="s">
        <v>8</v>
      </c>
    </row>
    <row r="267" spans="1:8" s="62" customFormat="1" ht="15" customHeight="1">
      <c r="A267" s="4">
        <v>44007</v>
      </c>
      <c r="B267" s="10">
        <v>20401</v>
      </c>
      <c r="C267" s="14" t="s">
        <v>238</v>
      </c>
      <c r="D267" s="11" t="s">
        <v>27</v>
      </c>
      <c r="E267" s="25">
        <v>12</v>
      </c>
      <c r="F267" s="7">
        <v>2.52</v>
      </c>
      <c r="G267" s="25">
        <f>E267+F267</f>
        <v>14.52</v>
      </c>
      <c r="H267" s="9" t="s">
        <v>8</v>
      </c>
    </row>
    <row r="268" spans="1:8" s="61" customFormat="1" ht="14.9" customHeight="1">
      <c r="A268" s="23">
        <v>44007</v>
      </c>
      <c r="B268" s="32" t="s">
        <v>1531</v>
      </c>
      <c r="C268" s="14" t="s">
        <v>1529</v>
      </c>
      <c r="D268" s="17" t="s">
        <v>1532</v>
      </c>
      <c r="E268" s="25">
        <v>300</v>
      </c>
      <c r="F268" s="25">
        <v>63</v>
      </c>
      <c r="G268" s="25">
        <f>E268+F268</f>
        <v>363</v>
      </c>
      <c r="H268" s="9" t="s">
        <v>369</v>
      </c>
    </row>
    <row r="269" spans="1:8" s="21" customFormat="1" ht="20.149999999999999" customHeight="1">
      <c r="A269" s="4">
        <v>44007</v>
      </c>
      <c r="B269" s="5" t="s">
        <v>1574</v>
      </c>
      <c r="C269" s="12" t="s">
        <v>460</v>
      </c>
      <c r="D269" s="11" t="s">
        <v>461</v>
      </c>
      <c r="E269" s="7">
        <v>3.9</v>
      </c>
      <c r="F269" s="7">
        <v>0</v>
      </c>
      <c r="G269" s="25">
        <v>3.9</v>
      </c>
      <c r="H269" s="9" t="s">
        <v>95</v>
      </c>
    </row>
    <row r="270" spans="1:8" s="62" customFormat="1" ht="14.9" customHeight="1">
      <c r="A270" s="4">
        <v>44007</v>
      </c>
      <c r="B270" s="5">
        <v>201061</v>
      </c>
      <c r="C270" s="12" t="s">
        <v>1503</v>
      </c>
      <c r="D270" s="11" t="s">
        <v>1504</v>
      </c>
      <c r="E270" s="7">
        <v>5300</v>
      </c>
      <c r="F270" s="7">
        <v>1113</v>
      </c>
      <c r="G270" s="25">
        <f>E270+F270</f>
        <v>6413</v>
      </c>
      <c r="H270" s="12" t="s">
        <v>41</v>
      </c>
    </row>
    <row r="271" spans="1:8" s="21" customFormat="1" ht="20.149999999999999" customHeight="1">
      <c r="A271" s="4">
        <v>44008</v>
      </c>
      <c r="B271" s="5" t="s">
        <v>1562</v>
      </c>
      <c r="C271" s="12" t="s">
        <v>343</v>
      </c>
      <c r="D271" s="11" t="s">
        <v>27</v>
      </c>
      <c r="E271" s="7">
        <v>574.07000000000005</v>
      </c>
      <c r="F271" s="7">
        <v>120.55</v>
      </c>
      <c r="G271" s="7">
        <f>E271+F271</f>
        <v>694.62</v>
      </c>
      <c r="H271" s="9" t="s">
        <v>8</v>
      </c>
    </row>
    <row r="272" spans="1:8" s="21" customFormat="1" ht="20.149999999999999" customHeight="1">
      <c r="A272" s="4">
        <v>44008</v>
      </c>
      <c r="B272" s="5">
        <v>62004245</v>
      </c>
      <c r="C272" s="12" t="s">
        <v>264</v>
      </c>
      <c r="D272" s="11" t="s">
        <v>27</v>
      </c>
      <c r="E272" s="7">
        <v>339.68</v>
      </c>
      <c r="F272" s="7">
        <v>71.33</v>
      </c>
      <c r="G272" s="7">
        <f>E272+F272</f>
        <v>411.01</v>
      </c>
      <c r="H272" s="12" t="s">
        <v>8</v>
      </c>
    </row>
    <row r="273" spans="1:8" s="21" customFormat="1" ht="23.25" customHeight="1">
      <c r="A273" s="4">
        <v>44008</v>
      </c>
      <c r="B273" s="5" t="s">
        <v>694</v>
      </c>
      <c r="C273" s="12" t="s">
        <v>683</v>
      </c>
      <c r="D273" s="11" t="s">
        <v>695</v>
      </c>
      <c r="E273" s="25">
        <v>1190</v>
      </c>
      <c r="F273" s="25">
        <v>249.9</v>
      </c>
      <c r="G273" s="7">
        <v>1439.9</v>
      </c>
      <c r="H273" s="9" t="s">
        <v>369</v>
      </c>
    </row>
    <row r="274" spans="1:8" s="62" customFormat="1" ht="14.9" customHeight="1">
      <c r="A274" s="4">
        <v>44011</v>
      </c>
      <c r="B274" s="10">
        <v>507692</v>
      </c>
      <c r="C274" s="14" t="s">
        <v>152</v>
      </c>
      <c r="D274" s="21" t="s">
        <v>27</v>
      </c>
      <c r="E274" s="7">
        <v>12.29</v>
      </c>
      <c r="F274" s="7">
        <v>2.58</v>
      </c>
      <c r="G274" s="7">
        <f>E274+F274</f>
        <v>14.87</v>
      </c>
      <c r="H274" s="54" t="s">
        <v>8</v>
      </c>
    </row>
    <row r="275" spans="1:8" s="62" customFormat="1" ht="14.9" customHeight="1">
      <c r="A275" s="4">
        <v>44011</v>
      </c>
      <c r="B275" s="5" t="s">
        <v>1545</v>
      </c>
      <c r="C275" s="14" t="s">
        <v>1539</v>
      </c>
      <c r="D275" s="11" t="s">
        <v>1546</v>
      </c>
      <c r="E275" s="7">
        <v>300</v>
      </c>
      <c r="F275" s="7">
        <v>63</v>
      </c>
      <c r="G275" s="7">
        <f>E275+F275</f>
        <v>363</v>
      </c>
      <c r="H275" s="54" t="s">
        <v>685</v>
      </c>
    </row>
    <row r="276" spans="1:8" s="50" customFormat="1" ht="20.149999999999999" customHeight="1">
      <c r="A276" s="23">
        <v>44011</v>
      </c>
      <c r="B276" s="18" t="s">
        <v>1547</v>
      </c>
      <c r="C276" s="26" t="s">
        <v>1539</v>
      </c>
      <c r="D276" s="17" t="s">
        <v>1548</v>
      </c>
      <c r="E276" s="25">
        <v>300</v>
      </c>
      <c r="F276" s="25">
        <v>63</v>
      </c>
      <c r="G276" s="7">
        <f>E276+F276</f>
        <v>363</v>
      </c>
      <c r="H276" s="54" t="s">
        <v>685</v>
      </c>
    </row>
    <row r="277" spans="1:8" s="62" customFormat="1" ht="14.9" customHeight="1">
      <c r="A277" s="4">
        <v>44011</v>
      </c>
      <c r="B277" s="10" t="s">
        <v>1578</v>
      </c>
      <c r="C277" s="14" t="s">
        <v>1576</v>
      </c>
      <c r="D277" s="11" t="s">
        <v>1577</v>
      </c>
      <c r="E277" s="7">
        <v>4500</v>
      </c>
      <c r="F277" s="7">
        <v>0</v>
      </c>
      <c r="G277" s="7">
        <v>4500</v>
      </c>
      <c r="H277" s="9" t="s">
        <v>241</v>
      </c>
    </row>
    <row r="278" spans="1:8" s="50" customFormat="1" ht="21" customHeight="1">
      <c r="A278" s="23">
        <v>44011</v>
      </c>
      <c r="B278" s="18" t="s">
        <v>1667</v>
      </c>
      <c r="C278" s="15" t="s">
        <v>460</v>
      </c>
      <c r="D278" s="17" t="s">
        <v>461</v>
      </c>
      <c r="E278" s="25">
        <v>14.7</v>
      </c>
      <c r="F278" s="25">
        <v>0</v>
      </c>
      <c r="G278" s="7">
        <v>14.7</v>
      </c>
      <c r="H278" s="9" t="s">
        <v>95</v>
      </c>
    </row>
    <row r="279" spans="1:8" s="21" customFormat="1" ht="21" customHeight="1">
      <c r="A279" s="4">
        <v>44012</v>
      </c>
      <c r="B279" s="10">
        <v>590103</v>
      </c>
      <c r="C279" s="14" t="s">
        <v>152</v>
      </c>
      <c r="D279" s="21" t="s">
        <v>27</v>
      </c>
      <c r="E279" s="7">
        <v>9.34</v>
      </c>
      <c r="F279" s="7">
        <v>1.96</v>
      </c>
      <c r="G279" s="7">
        <f t="shared" ref="G279:G291" si="11">E279+F279</f>
        <v>11.3</v>
      </c>
      <c r="H279" s="54" t="s">
        <v>8</v>
      </c>
    </row>
    <row r="280" spans="1:8" s="21" customFormat="1" ht="14.9" customHeight="1">
      <c r="A280" s="4">
        <v>44012</v>
      </c>
      <c r="B280" s="5" t="s">
        <v>1479</v>
      </c>
      <c r="C280" s="12" t="s">
        <v>1477</v>
      </c>
      <c r="D280" s="12" t="s">
        <v>1478</v>
      </c>
      <c r="E280" s="7">
        <v>66</v>
      </c>
      <c r="F280" s="7">
        <v>13.86</v>
      </c>
      <c r="G280" s="7">
        <f t="shared" si="11"/>
        <v>79.86</v>
      </c>
      <c r="H280" s="9" t="s">
        <v>369</v>
      </c>
    </row>
    <row r="281" spans="1:8" s="21" customFormat="1" ht="21" customHeight="1">
      <c r="A281" s="4">
        <v>44012</v>
      </c>
      <c r="B281" s="10">
        <v>7061831372</v>
      </c>
      <c r="C281" s="14" t="s">
        <v>347</v>
      </c>
      <c r="D281" s="11" t="s">
        <v>27</v>
      </c>
      <c r="E281" s="7">
        <v>304.32</v>
      </c>
      <c r="F281" s="7">
        <v>63.91</v>
      </c>
      <c r="G281" s="7">
        <f t="shared" si="11"/>
        <v>368.23</v>
      </c>
      <c r="H281" s="9" t="s">
        <v>8</v>
      </c>
    </row>
    <row r="282" spans="1:8" s="62" customFormat="1" ht="14.9" customHeight="1">
      <c r="A282" s="4">
        <v>44012</v>
      </c>
      <c r="B282" s="5" t="s">
        <v>1499</v>
      </c>
      <c r="C282" s="12" t="s">
        <v>1325</v>
      </c>
      <c r="D282" s="11" t="s">
        <v>1278</v>
      </c>
      <c r="E282" s="7">
        <v>5600</v>
      </c>
      <c r="F282" s="7">
        <v>1176</v>
      </c>
      <c r="G282" s="7">
        <f t="shared" si="11"/>
        <v>6776</v>
      </c>
      <c r="H282" s="12" t="s">
        <v>8</v>
      </c>
    </row>
    <row r="283" spans="1:8" s="64" customFormat="1" ht="14.9" customHeight="1">
      <c r="A283" s="44">
        <v>44012</v>
      </c>
      <c r="B283" s="27" t="s">
        <v>1520</v>
      </c>
      <c r="C283" s="29" t="s">
        <v>339</v>
      </c>
      <c r="D283" s="17" t="s">
        <v>7</v>
      </c>
      <c r="E283" s="22">
        <v>50.27</v>
      </c>
      <c r="F283" s="22">
        <v>10.56</v>
      </c>
      <c r="G283" s="22">
        <f t="shared" si="11"/>
        <v>60.830000000000005</v>
      </c>
      <c r="H283" s="9" t="s">
        <v>8</v>
      </c>
    </row>
    <row r="284" spans="1:8" s="64" customFormat="1" ht="14.9" customHeight="1">
      <c r="A284" s="44">
        <v>44012</v>
      </c>
      <c r="B284" s="27" t="s">
        <v>1528</v>
      </c>
      <c r="C284" s="29" t="s">
        <v>339</v>
      </c>
      <c r="D284" s="11" t="s">
        <v>27</v>
      </c>
      <c r="E284" s="22">
        <v>197.69</v>
      </c>
      <c r="F284" s="22">
        <v>41.51</v>
      </c>
      <c r="G284" s="22">
        <f t="shared" si="11"/>
        <v>239.2</v>
      </c>
      <c r="H284" s="9" t="s">
        <v>8</v>
      </c>
    </row>
    <row r="285" spans="1:8" s="64" customFormat="1" ht="14.9" customHeight="1">
      <c r="A285" s="44">
        <v>44012</v>
      </c>
      <c r="B285" s="34">
        <v>7061831373</v>
      </c>
      <c r="C285" s="30" t="s">
        <v>347</v>
      </c>
      <c r="D285" s="11" t="s">
        <v>27</v>
      </c>
      <c r="E285" s="22">
        <v>374.8</v>
      </c>
      <c r="F285" s="22">
        <v>78.709999999999994</v>
      </c>
      <c r="G285" s="22">
        <f t="shared" si="11"/>
        <v>453.51</v>
      </c>
      <c r="H285" s="9" t="s">
        <v>8</v>
      </c>
    </row>
    <row r="286" spans="1:8" s="64" customFormat="1" ht="14.9" customHeight="1">
      <c r="A286" s="44">
        <v>44012</v>
      </c>
      <c r="B286" s="27" t="s">
        <v>1555</v>
      </c>
      <c r="C286" s="29" t="s">
        <v>52</v>
      </c>
      <c r="D286" s="17" t="s">
        <v>45</v>
      </c>
      <c r="E286" s="22">
        <v>71.73</v>
      </c>
      <c r="F286" s="22">
        <v>15.06</v>
      </c>
      <c r="G286" s="22">
        <f t="shared" si="11"/>
        <v>86.79</v>
      </c>
      <c r="H286" s="54" t="s">
        <v>46</v>
      </c>
    </row>
    <row r="287" spans="1:8" s="21" customFormat="1" ht="14.9" customHeight="1">
      <c r="A287" s="4">
        <v>44012</v>
      </c>
      <c r="B287" s="5" t="s">
        <v>1559</v>
      </c>
      <c r="C287" s="12" t="s">
        <v>52</v>
      </c>
      <c r="D287" s="11" t="s">
        <v>45</v>
      </c>
      <c r="E287" s="7">
        <v>75.819999999999993</v>
      </c>
      <c r="F287" s="7">
        <v>15.92</v>
      </c>
      <c r="G287" s="7">
        <f t="shared" si="11"/>
        <v>91.74</v>
      </c>
      <c r="H287" s="54" t="s">
        <v>46</v>
      </c>
    </row>
    <row r="288" spans="1:8" s="64" customFormat="1">
      <c r="A288" s="44">
        <v>44012</v>
      </c>
      <c r="B288" s="27" t="s">
        <v>1561</v>
      </c>
      <c r="C288" s="29" t="s">
        <v>93</v>
      </c>
      <c r="D288" s="17" t="s">
        <v>1560</v>
      </c>
      <c r="E288" s="22">
        <v>14</v>
      </c>
      <c r="F288" s="22">
        <v>2.94</v>
      </c>
      <c r="G288" s="22">
        <f t="shared" si="11"/>
        <v>16.940000000000001</v>
      </c>
      <c r="H288" s="9" t="s">
        <v>95</v>
      </c>
    </row>
    <row r="289" spans="1:8" s="49" customFormat="1" ht="20.149999999999999" customHeight="1">
      <c r="A289" s="44">
        <v>44012</v>
      </c>
      <c r="B289" s="34">
        <v>7061831374</v>
      </c>
      <c r="C289" s="30" t="s">
        <v>347</v>
      </c>
      <c r="D289" s="24" t="s">
        <v>27</v>
      </c>
      <c r="E289" s="22">
        <v>232.51</v>
      </c>
      <c r="F289" s="22">
        <v>48.83</v>
      </c>
      <c r="G289" s="22">
        <f t="shared" si="11"/>
        <v>281.33999999999997</v>
      </c>
      <c r="H289" s="9" t="s">
        <v>8</v>
      </c>
    </row>
    <row r="290" spans="1:8" s="62" customFormat="1" ht="12.75" customHeight="1">
      <c r="A290" s="4">
        <v>44012</v>
      </c>
      <c r="B290" s="5" t="s">
        <v>1564</v>
      </c>
      <c r="C290" s="12" t="s">
        <v>52</v>
      </c>
      <c r="D290" s="11" t="s">
        <v>45</v>
      </c>
      <c r="E290" s="25">
        <v>449.64</v>
      </c>
      <c r="F290" s="25">
        <v>94.42</v>
      </c>
      <c r="G290" s="25">
        <f t="shared" si="11"/>
        <v>544.05999999999995</v>
      </c>
      <c r="H290" s="54" t="s">
        <v>46</v>
      </c>
    </row>
    <row r="291" spans="1:8" s="62" customFormat="1" ht="14.25" customHeight="1">
      <c r="A291" s="4">
        <v>44012</v>
      </c>
      <c r="B291" s="5" t="s">
        <v>1567</v>
      </c>
      <c r="C291" s="12" t="s">
        <v>148</v>
      </c>
      <c r="D291" s="11" t="s">
        <v>27</v>
      </c>
      <c r="E291" s="7">
        <v>491</v>
      </c>
      <c r="F291" s="7">
        <v>103.11</v>
      </c>
      <c r="G291" s="7">
        <f t="shared" si="11"/>
        <v>594.11</v>
      </c>
      <c r="H291" s="54" t="s">
        <v>8</v>
      </c>
    </row>
    <row r="292" spans="1:8" s="62" customFormat="1" ht="14.25" customHeight="1">
      <c r="A292" s="4">
        <v>44012</v>
      </c>
      <c r="B292" s="5" t="s">
        <v>1644</v>
      </c>
      <c r="C292" s="12" t="s">
        <v>1642</v>
      </c>
      <c r="D292" s="12" t="s">
        <v>1643</v>
      </c>
      <c r="E292" s="7">
        <v>3500</v>
      </c>
      <c r="F292" s="7">
        <v>0</v>
      </c>
      <c r="G292" s="7">
        <v>3500</v>
      </c>
      <c r="H292" s="54" t="s">
        <v>79</v>
      </c>
    </row>
    <row r="293" spans="1:8" s="62" customFormat="1" ht="14.9" customHeight="1">
      <c r="A293" s="4">
        <v>44012</v>
      </c>
      <c r="B293" s="5" t="s">
        <v>1073</v>
      </c>
      <c r="C293" s="12" t="s">
        <v>1064</v>
      </c>
      <c r="D293" s="12" t="s">
        <v>1072</v>
      </c>
      <c r="E293" s="7">
        <v>58</v>
      </c>
      <c r="F293" s="7">
        <v>0</v>
      </c>
      <c r="G293" s="7">
        <v>58</v>
      </c>
      <c r="H293" s="9" t="s">
        <v>369</v>
      </c>
    </row>
    <row r="294" spans="1:8" ht="14.9" customHeight="1">
      <c r="A294" s="4">
        <v>44012</v>
      </c>
      <c r="B294" s="5" t="s">
        <v>853</v>
      </c>
      <c r="C294" s="12" t="s">
        <v>93</v>
      </c>
      <c r="D294" s="11" t="s">
        <v>854</v>
      </c>
      <c r="E294" s="7">
        <v>98.36</v>
      </c>
      <c r="F294" s="7">
        <v>20.66</v>
      </c>
      <c r="G294" s="7">
        <f>E294+F294</f>
        <v>119.02</v>
      </c>
      <c r="H294" s="9" t="s">
        <v>95</v>
      </c>
    </row>
    <row r="295" spans="1:8" s="21" customFormat="1" ht="21" customHeight="1">
      <c r="A295" s="4">
        <v>44012</v>
      </c>
      <c r="B295" s="5" t="s">
        <v>998</v>
      </c>
      <c r="C295" s="40" t="s">
        <v>982</v>
      </c>
      <c r="D295" s="14" t="s">
        <v>999</v>
      </c>
      <c r="E295" s="7">
        <v>1294</v>
      </c>
      <c r="F295" s="7">
        <v>271.74</v>
      </c>
      <c r="G295" s="7">
        <v>1565.74</v>
      </c>
      <c r="H295" s="54" t="s">
        <v>984</v>
      </c>
    </row>
    <row r="296" spans="1:8" s="49" customFormat="1" ht="14.9" customHeight="1">
      <c r="A296" s="44">
        <v>44012</v>
      </c>
      <c r="B296" s="27" t="s">
        <v>1000</v>
      </c>
      <c r="C296" s="43" t="s">
        <v>982</v>
      </c>
      <c r="D296" s="30" t="s">
        <v>999</v>
      </c>
      <c r="E296" s="22">
        <v>143.41</v>
      </c>
      <c r="F296" s="22">
        <v>30.12</v>
      </c>
      <c r="G296" s="22">
        <v>173.53</v>
      </c>
      <c r="H296" s="54" t="s">
        <v>984</v>
      </c>
    </row>
    <row r="297" spans="1:8" s="62" customFormat="1" ht="14.9" customHeight="1">
      <c r="A297" s="4">
        <v>44012</v>
      </c>
      <c r="B297" s="10">
        <v>2006005</v>
      </c>
      <c r="C297" s="14" t="s">
        <v>217</v>
      </c>
      <c r="D297" s="11" t="s">
        <v>225</v>
      </c>
      <c r="E297" s="7">
        <v>5550</v>
      </c>
      <c r="F297" s="7">
        <v>1165.5</v>
      </c>
      <c r="G297" s="7">
        <f>E297+F297</f>
        <v>6715.5</v>
      </c>
      <c r="H297" s="9" t="s">
        <v>218</v>
      </c>
    </row>
    <row r="298" spans="1:8" s="61" customFormat="1" ht="13.5" customHeight="1">
      <c r="A298" s="23">
        <v>44012</v>
      </c>
      <c r="B298" s="18" t="s">
        <v>410</v>
      </c>
      <c r="C298" s="15" t="s">
        <v>399</v>
      </c>
      <c r="D298" s="24" t="s">
        <v>411</v>
      </c>
      <c r="E298" s="25">
        <v>7814.44</v>
      </c>
      <c r="F298" s="25">
        <v>1641.03</v>
      </c>
      <c r="G298" s="25">
        <v>9455.4699999999993</v>
      </c>
      <c r="H298" s="54" t="s">
        <v>150</v>
      </c>
    </row>
    <row r="299" spans="1:8" s="62" customFormat="1" ht="14.9" customHeight="1">
      <c r="A299" s="4">
        <v>44012</v>
      </c>
      <c r="B299" s="10">
        <v>2000031552</v>
      </c>
      <c r="C299" s="14" t="s">
        <v>751</v>
      </c>
      <c r="D299" s="11" t="s">
        <v>757</v>
      </c>
      <c r="E299" s="7">
        <v>303.23</v>
      </c>
      <c r="F299" s="7">
        <v>63.68</v>
      </c>
      <c r="G299" s="7">
        <f>E299+F299</f>
        <v>366.91</v>
      </c>
      <c r="H299" s="54" t="s">
        <v>150</v>
      </c>
    </row>
    <row r="300" spans="1:8" s="21" customFormat="1" ht="20.149999999999999" customHeight="1">
      <c r="A300" s="4">
        <v>44012</v>
      </c>
      <c r="B300" s="5" t="s">
        <v>790</v>
      </c>
      <c r="C300" s="12" t="s">
        <v>775</v>
      </c>
      <c r="D300" s="11" t="s">
        <v>791</v>
      </c>
      <c r="E300" s="7">
        <v>2479.69</v>
      </c>
      <c r="F300" s="7">
        <v>520.73</v>
      </c>
      <c r="G300" s="7">
        <f>E300+F300</f>
        <v>3000.42</v>
      </c>
      <c r="H300" s="54" t="s">
        <v>150</v>
      </c>
    </row>
    <row r="301" spans="1:8" s="21" customFormat="1" ht="23.25" customHeight="1">
      <c r="A301" s="4">
        <v>44012</v>
      </c>
      <c r="B301" s="5" t="s">
        <v>1458</v>
      </c>
      <c r="C301" s="12" t="s">
        <v>1456</v>
      </c>
      <c r="D301" s="11" t="s">
        <v>1459</v>
      </c>
      <c r="E301" s="25">
        <v>2200</v>
      </c>
      <c r="F301" s="25">
        <v>462</v>
      </c>
      <c r="G301" s="7">
        <f>E301+F301</f>
        <v>2662</v>
      </c>
      <c r="H301" s="9" t="s">
        <v>369</v>
      </c>
    </row>
    <row r="302" spans="1:8" s="50" customFormat="1" ht="23.25" customHeight="1">
      <c r="A302" s="23">
        <v>44012</v>
      </c>
      <c r="B302" s="18" t="s">
        <v>1768</v>
      </c>
      <c r="C302" s="15" t="s">
        <v>475</v>
      </c>
      <c r="D302" s="17" t="s">
        <v>1767</v>
      </c>
      <c r="E302" s="7">
        <v>147.46</v>
      </c>
      <c r="F302" s="7">
        <v>30.97</v>
      </c>
      <c r="G302" s="7">
        <v>178.43</v>
      </c>
      <c r="H302" s="9" t="s">
        <v>369</v>
      </c>
    </row>
    <row r="303" spans="1:8" s="62" customFormat="1" ht="14.9" customHeight="1">
      <c r="A303" s="4">
        <v>44012</v>
      </c>
      <c r="B303" s="5" t="s">
        <v>1526</v>
      </c>
      <c r="C303" s="14" t="s">
        <v>26</v>
      </c>
      <c r="D303" s="11" t="s">
        <v>1525</v>
      </c>
      <c r="E303" s="7">
        <v>1108.18</v>
      </c>
      <c r="F303" s="7">
        <v>232.72</v>
      </c>
      <c r="G303" s="7">
        <f>E303+F303</f>
        <v>1340.9</v>
      </c>
      <c r="H303" s="9" t="s">
        <v>41</v>
      </c>
    </row>
    <row r="304" spans="1:8" ht="23.25" customHeight="1"/>
    <row r="305" ht="14.9" customHeight="1"/>
    <row r="306" ht="14.9" customHeight="1"/>
    <row r="307" ht="20.149999999999999" customHeight="1"/>
    <row r="308" ht="14.9" customHeight="1"/>
    <row r="309" ht="20.149999999999999" customHeight="1"/>
    <row r="310" ht="20.149999999999999" customHeight="1"/>
    <row r="316" ht="20.149999999999999" customHeight="1"/>
    <row r="319" ht="20.149999999999999" customHeight="1"/>
    <row r="321" ht="14.9" customHeight="1"/>
    <row r="327" ht="12.75" customHeight="1"/>
    <row r="328" ht="12.75" customHeight="1"/>
    <row r="329" ht="12.75" customHeight="1"/>
    <row r="330" ht="15" customHeight="1"/>
    <row r="331" ht="20.149999999999999" customHeight="1"/>
    <row r="332" ht="14.25" customHeight="1"/>
    <row r="333" ht="14.25" customHeight="1"/>
    <row r="351" ht="14.9" customHeight="1"/>
    <row r="356" ht="14.9" customHeight="1"/>
    <row r="357" ht="14.25" customHeight="1"/>
    <row r="358" ht="19.5" customHeight="1"/>
    <row r="359" ht="20.149999999999999" customHeight="1"/>
    <row r="360" ht="14.25" customHeight="1"/>
    <row r="361" ht="14.25" customHeight="1"/>
    <row r="362" ht="20.149999999999999" customHeight="1"/>
    <row r="363" ht="13.5" customHeight="1"/>
    <row r="364" ht="19.5" customHeight="1"/>
    <row r="365" ht="14.9" customHeight="1"/>
    <row r="366" ht="20.149999999999999" customHeight="1"/>
    <row r="367" ht="21" customHeight="1"/>
    <row r="368" ht="14.9" customHeight="1"/>
    <row r="369" ht="14.9" customHeight="1"/>
  </sheetData>
  <autoFilter ref="A4:H303" xr:uid="{848D7618-DC72-4DCE-9DB0-272B1E6EAFD1}"/>
  <pageMargins left="0.7" right="0.7" top="0.75" bottom="0.75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06AD-23A4-46E7-AADC-10BB9440911F}">
  <sheetPr>
    <pageSetUpPr fitToPage="1"/>
  </sheetPr>
  <dimension ref="A1:H501"/>
  <sheetViews>
    <sheetView zoomScale="80" zoomScaleNormal="80" zoomScaleSheetLayoutView="70" workbookViewId="0">
      <pane ySplit="4" topLeftCell="A5" activePane="bottomLeft" state="frozen"/>
      <selection pane="bottomLeft" activeCell="C6" sqref="C6"/>
    </sheetView>
  </sheetViews>
  <sheetFormatPr baseColWidth="10" defaultRowHeight="14.5"/>
  <cols>
    <col min="1" max="1" width="19.6328125" style="59" bestFit="1" customWidth="1"/>
    <col min="2" max="2" width="24.08984375" style="59" customWidth="1"/>
    <col min="3" max="3" width="62.54296875" style="59" bestFit="1" customWidth="1"/>
    <col min="4" max="4" width="62.08984375" style="59" customWidth="1"/>
    <col min="5" max="5" width="15.54296875" style="82" bestFit="1" customWidth="1"/>
    <col min="6" max="6" width="13.54296875" style="82" customWidth="1"/>
    <col min="7" max="7" width="16.54296875" style="82" customWidth="1"/>
    <col min="8" max="8" width="31.6328125" style="59" bestFit="1" customWidth="1"/>
    <col min="9" max="16384" width="10.90625" style="59"/>
  </cols>
  <sheetData>
    <row r="1" spans="1:8" s="6" customFormat="1" ht="15.75" customHeight="1">
      <c r="A1" s="83"/>
      <c r="B1" s="84" t="s">
        <v>2525</v>
      </c>
      <c r="E1" s="56"/>
      <c r="F1" s="56"/>
      <c r="G1" s="56"/>
    </row>
    <row r="2" spans="1:8" s="6" customFormat="1" ht="18.75" customHeight="1">
      <c r="A2" s="84" t="s">
        <v>2526</v>
      </c>
      <c r="B2" s="84" t="s">
        <v>2529</v>
      </c>
      <c r="E2" s="56"/>
      <c r="F2" s="56"/>
      <c r="G2" s="56"/>
    </row>
    <row r="3" spans="1:8" ht="22.5" customHeight="1">
      <c r="E3" s="72"/>
      <c r="F3" s="72"/>
      <c r="G3" s="72"/>
      <c r="H3" s="73"/>
    </row>
    <row r="4" spans="1:8">
      <c r="A4" s="1" t="s">
        <v>2523</v>
      </c>
      <c r="B4" s="1" t="s">
        <v>2524</v>
      </c>
      <c r="C4" s="2" t="s">
        <v>0</v>
      </c>
      <c r="D4" s="2" t="s">
        <v>1</v>
      </c>
      <c r="E4" s="60" t="s">
        <v>2</v>
      </c>
      <c r="F4" s="60" t="s">
        <v>3</v>
      </c>
      <c r="G4" s="60" t="s">
        <v>4</v>
      </c>
      <c r="H4" s="2" t="s">
        <v>5</v>
      </c>
    </row>
    <row r="5" spans="1:8" s="49" customFormat="1" ht="20.149999999999999" customHeight="1">
      <c r="A5" s="44">
        <v>44013</v>
      </c>
      <c r="B5" s="27" t="s">
        <v>1587</v>
      </c>
      <c r="C5" s="29" t="s">
        <v>1406</v>
      </c>
      <c r="D5" s="29" t="s">
        <v>1586</v>
      </c>
      <c r="E5" s="22">
        <v>240</v>
      </c>
      <c r="F5" s="22">
        <v>50.4</v>
      </c>
      <c r="G5" s="22">
        <f>E5+F5</f>
        <v>290.39999999999998</v>
      </c>
      <c r="H5" s="9" t="s">
        <v>369</v>
      </c>
    </row>
    <row r="6" spans="1:8" s="62" customFormat="1" ht="14.9" customHeight="1">
      <c r="A6" s="4">
        <v>44013</v>
      </c>
      <c r="B6" s="37" t="s">
        <v>641</v>
      </c>
      <c r="C6" s="14" t="s">
        <v>629</v>
      </c>
      <c r="D6" s="14" t="s">
        <v>642</v>
      </c>
      <c r="E6" s="7">
        <v>2187.5</v>
      </c>
      <c r="F6" s="7">
        <v>459.38</v>
      </c>
      <c r="G6" s="25">
        <v>2646.88</v>
      </c>
      <c r="H6" s="9" t="s">
        <v>369</v>
      </c>
    </row>
    <row r="7" spans="1:8" s="49" customFormat="1" ht="20.149999999999999" customHeight="1">
      <c r="A7" s="44">
        <v>44013</v>
      </c>
      <c r="B7" s="52" t="s">
        <v>665</v>
      </c>
      <c r="C7" s="30" t="s">
        <v>629</v>
      </c>
      <c r="D7" s="30" t="s">
        <v>666</v>
      </c>
      <c r="E7" s="22">
        <v>1087.5</v>
      </c>
      <c r="F7" s="22">
        <v>228.38</v>
      </c>
      <c r="G7" s="22">
        <v>1315.88</v>
      </c>
      <c r="H7" s="9" t="s">
        <v>369</v>
      </c>
    </row>
    <row r="8" spans="1:8" s="49" customFormat="1" ht="20.149999999999999" customHeight="1">
      <c r="A8" s="44">
        <v>44013</v>
      </c>
      <c r="B8" s="27" t="s">
        <v>1152</v>
      </c>
      <c r="C8" s="29" t="s">
        <v>1064</v>
      </c>
      <c r="D8" s="29" t="s">
        <v>1153</v>
      </c>
      <c r="E8" s="22">
        <v>420.23</v>
      </c>
      <c r="F8" s="22">
        <v>88.25</v>
      </c>
      <c r="G8" s="22">
        <v>508.48</v>
      </c>
      <c r="H8" s="9" t="s">
        <v>369</v>
      </c>
    </row>
    <row r="9" spans="1:8" s="49" customFormat="1" ht="20.149999999999999" customHeight="1">
      <c r="A9" s="44">
        <v>44013</v>
      </c>
      <c r="B9" s="27" t="s">
        <v>1543</v>
      </c>
      <c r="C9" s="30" t="s">
        <v>1539</v>
      </c>
      <c r="D9" s="24" t="s">
        <v>1544</v>
      </c>
      <c r="E9" s="22">
        <v>600</v>
      </c>
      <c r="F9" s="22">
        <v>126</v>
      </c>
      <c r="G9" s="22">
        <f>E9+F9</f>
        <v>726</v>
      </c>
      <c r="H9" s="54" t="s">
        <v>685</v>
      </c>
    </row>
    <row r="10" spans="1:8" s="61" customFormat="1" ht="14.9" customHeight="1">
      <c r="A10" s="23">
        <v>44013</v>
      </c>
      <c r="B10" s="38" t="s">
        <v>1596</v>
      </c>
      <c r="C10" s="14" t="s">
        <v>1595</v>
      </c>
      <c r="D10" s="26" t="s">
        <v>1597</v>
      </c>
      <c r="E10" s="25">
        <v>7400</v>
      </c>
      <c r="F10" s="25">
        <v>1554</v>
      </c>
      <c r="G10" s="25">
        <f>E10+F10</f>
        <v>8954</v>
      </c>
      <c r="H10" s="9" t="s">
        <v>369</v>
      </c>
    </row>
    <row r="11" spans="1:8" s="62" customFormat="1" ht="15" customHeight="1">
      <c r="A11" s="4">
        <v>44013</v>
      </c>
      <c r="B11" s="5" t="s">
        <v>1058</v>
      </c>
      <c r="C11" s="12" t="s">
        <v>1051</v>
      </c>
      <c r="D11" s="12" t="s">
        <v>1052</v>
      </c>
      <c r="E11" s="7">
        <v>8</v>
      </c>
      <c r="F11" s="7">
        <v>1.68</v>
      </c>
      <c r="G11" s="25">
        <v>9.68</v>
      </c>
      <c r="H11" s="54" t="s">
        <v>984</v>
      </c>
    </row>
    <row r="12" spans="1:8" s="62" customFormat="1" ht="15" customHeight="1">
      <c r="A12" s="4">
        <v>44013</v>
      </c>
      <c r="B12" s="5" t="s">
        <v>172</v>
      </c>
      <c r="C12" s="12" t="s">
        <v>165</v>
      </c>
      <c r="D12" s="12" t="s">
        <v>173</v>
      </c>
      <c r="E12" s="7">
        <v>1711.8</v>
      </c>
      <c r="F12" s="7">
        <v>359.48</v>
      </c>
      <c r="G12" s="25">
        <v>2071.2800000000002</v>
      </c>
      <c r="H12" s="54" t="s">
        <v>150</v>
      </c>
    </row>
    <row r="13" spans="1:8" s="62" customFormat="1" ht="15" customHeight="1">
      <c r="A13" s="4">
        <v>44013</v>
      </c>
      <c r="B13" s="5" t="s">
        <v>174</v>
      </c>
      <c r="C13" s="12" t="s">
        <v>165</v>
      </c>
      <c r="D13" s="12" t="s">
        <v>173</v>
      </c>
      <c r="E13" s="7">
        <v>714</v>
      </c>
      <c r="F13" s="7">
        <v>149.94</v>
      </c>
      <c r="G13" s="25">
        <v>863.94</v>
      </c>
      <c r="H13" s="54" t="s">
        <v>150</v>
      </c>
    </row>
    <row r="14" spans="1:8" s="49" customFormat="1" ht="20.149999999999999" customHeight="1">
      <c r="A14" s="44">
        <v>44013</v>
      </c>
      <c r="B14" s="34">
        <v>7</v>
      </c>
      <c r="C14" s="30" t="s">
        <v>424</v>
      </c>
      <c r="D14" s="24" t="s">
        <v>435</v>
      </c>
      <c r="E14" s="22">
        <v>9111.57</v>
      </c>
      <c r="F14" s="22">
        <v>1913.43</v>
      </c>
      <c r="G14" s="22">
        <v>11025</v>
      </c>
      <c r="H14" s="9" t="s">
        <v>425</v>
      </c>
    </row>
    <row r="15" spans="1:8" s="49" customFormat="1" ht="20.149999999999999" customHeight="1">
      <c r="A15" s="44">
        <v>44013</v>
      </c>
      <c r="B15" s="27" t="s">
        <v>890</v>
      </c>
      <c r="C15" s="30" t="s">
        <v>878</v>
      </c>
      <c r="D15" s="30" t="s">
        <v>891</v>
      </c>
      <c r="E15" s="22">
        <v>155</v>
      </c>
      <c r="F15" s="22">
        <v>32.549999999999997</v>
      </c>
      <c r="G15" s="22">
        <v>187.55</v>
      </c>
      <c r="H15" s="9" t="s">
        <v>806</v>
      </c>
    </row>
    <row r="16" spans="1:8" s="21" customFormat="1" ht="20.149999999999999" customHeight="1">
      <c r="A16" s="4">
        <v>44013</v>
      </c>
      <c r="B16" s="10" t="s">
        <v>1557</v>
      </c>
      <c r="C16" s="14" t="s">
        <v>1448</v>
      </c>
      <c r="D16" s="11" t="s">
        <v>1556</v>
      </c>
      <c r="E16" s="7">
        <v>168.2</v>
      </c>
      <c r="F16" s="7">
        <v>35.32</v>
      </c>
      <c r="G16" s="25">
        <f>E16+F16</f>
        <v>203.51999999999998</v>
      </c>
      <c r="H16" s="54" t="s">
        <v>41</v>
      </c>
    </row>
    <row r="17" spans="1:8" ht="14.9" customHeight="1">
      <c r="A17" s="4">
        <v>44014</v>
      </c>
      <c r="B17" s="5" t="s">
        <v>1510</v>
      </c>
      <c r="C17" s="14" t="s">
        <v>107</v>
      </c>
      <c r="D17" s="11" t="s">
        <v>27</v>
      </c>
      <c r="E17" s="7">
        <v>385.6</v>
      </c>
      <c r="F17" s="7">
        <v>80.98</v>
      </c>
      <c r="G17" s="7">
        <f>E17+F17</f>
        <v>466.58000000000004</v>
      </c>
      <c r="H17" s="9" t="s">
        <v>8</v>
      </c>
    </row>
    <row r="18" spans="1:8" s="61" customFormat="1" ht="14.9" customHeight="1">
      <c r="A18" s="23">
        <v>44014</v>
      </c>
      <c r="B18" s="32">
        <v>57370628</v>
      </c>
      <c r="C18" s="14" t="s">
        <v>1102</v>
      </c>
      <c r="D18" s="26" t="s">
        <v>27</v>
      </c>
      <c r="E18" s="25">
        <v>519.71</v>
      </c>
      <c r="F18" s="25">
        <v>0</v>
      </c>
      <c r="G18" s="25">
        <v>519.71</v>
      </c>
      <c r="H18" s="9" t="s">
        <v>8</v>
      </c>
    </row>
    <row r="19" spans="1:8" s="49" customFormat="1" ht="20.149999999999999" customHeight="1">
      <c r="A19" s="44">
        <v>44014</v>
      </c>
      <c r="B19" s="27" t="s">
        <v>1601</v>
      </c>
      <c r="C19" s="29" t="s">
        <v>52</v>
      </c>
      <c r="D19" s="24" t="s">
        <v>1602</v>
      </c>
      <c r="E19" s="22">
        <v>229.32</v>
      </c>
      <c r="F19" s="22">
        <v>48.16</v>
      </c>
      <c r="G19" s="22">
        <f>E19+F19</f>
        <v>277.48</v>
      </c>
      <c r="H19" s="54" t="s">
        <v>46</v>
      </c>
    </row>
    <row r="20" spans="1:8" s="61" customFormat="1" ht="14.9" customHeight="1">
      <c r="A20" s="23">
        <v>44014</v>
      </c>
      <c r="B20" s="18" t="s">
        <v>922</v>
      </c>
      <c r="C20" s="14" t="s">
        <v>916</v>
      </c>
      <c r="D20" s="11" t="s">
        <v>923</v>
      </c>
      <c r="E20" s="25">
        <v>3791.63</v>
      </c>
      <c r="F20" s="25">
        <v>796.24</v>
      </c>
      <c r="G20" s="25">
        <v>4587.87</v>
      </c>
      <c r="H20" s="12" t="s">
        <v>241</v>
      </c>
    </row>
    <row r="21" spans="1:8" s="61" customFormat="1" ht="14.9" customHeight="1">
      <c r="A21" s="23">
        <v>44014</v>
      </c>
      <c r="B21" s="18" t="s">
        <v>1289</v>
      </c>
      <c r="C21" s="14" t="s">
        <v>1285</v>
      </c>
      <c r="D21" s="12" t="s">
        <v>1286</v>
      </c>
      <c r="E21" s="25">
        <v>9287</v>
      </c>
      <c r="F21" s="25">
        <v>1950.27</v>
      </c>
      <c r="G21" s="25">
        <f>E21+F21</f>
        <v>11237.27</v>
      </c>
      <c r="H21" s="9" t="s">
        <v>179</v>
      </c>
    </row>
    <row r="22" spans="1:8" s="62" customFormat="1" ht="16.399999999999999" customHeight="1">
      <c r="A22" s="4">
        <v>44015</v>
      </c>
      <c r="B22" s="5">
        <v>4090771559</v>
      </c>
      <c r="C22" s="14" t="s">
        <v>107</v>
      </c>
      <c r="D22" s="11" t="s">
        <v>27</v>
      </c>
      <c r="E22" s="7">
        <v>908.5</v>
      </c>
      <c r="F22" s="7">
        <v>190.79</v>
      </c>
      <c r="G22" s="7">
        <f>E22+F22</f>
        <v>1099.29</v>
      </c>
      <c r="H22" s="9" t="s">
        <v>8</v>
      </c>
    </row>
    <row r="23" spans="1:8" s="62" customFormat="1" ht="14.9" customHeight="1">
      <c r="A23" s="4">
        <v>44015</v>
      </c>
      <c r="B23" s="5">
        <v>569980</v>
      </c>
      <c r="C23" s="12" t="s">
        <v>1168</v>
      </c>
      <c r="D23" s="11" t="s">
        <v>1278</v>
      </c>
      <c r="E23" s="7">
        <v>364</v>
      </c>
      <c r="F23" s="7">
        <v>76.44</v>
      </c>
      <c r="G23" s="25">
        <f>E23+F23</f>
        <v>440.44</v>
      </c>
      <c r="H23" s="9" t="s">
        <v>8</v>
      </c>
    </row>
    <row r="24" spans="1:8" s="50" customFormat="1" ht="21" customHeight="1">
      <c r="A24" s="23">
        <v>44015</v>
      </c>
      <c r="B24" s="18" t="s">
        <v>1618</v>
      </c>
      <c r="C24" s="15" t="s">
        <v>1227</v>
      </c>
      <c r="D24" s="17" t="s">
        <v>1617</v>
      </c>
      <c r="E24" s="25">
        <v>49.69</v>
      </c>
      <c r="F24" s="25">
        <v>141.47</v>
      </c>
      <c r="G24" s="7">
        <f>E24+F24</f>
        <v>191.16</v>
      </c>
      <c r="H24" s="9" t="s">
        <v>95</v>
      </c>
    </row>
    <row r="25" spans="1:8" s="62" customFormat="1" ht="14.9" customHeight="1">
      <c r="A25" s="4">
        <v>44018</v>
      </c>
      <c r="B25" s="5" t="s">
        <v>1603</v>
      </c>
      <c r="C25" s="12" t="s">
        <v>52</v>
      </c>
      <c r="D25" s="11" t="s">
        <v>1604</v>
      </c>
      <c r="E25" s="7">
        <v>-229.32</v>
      </c>
      <c r="F25" s="7">
        <v>-48.16</v>
      </c>
      <c r="G25" s="25">
        <f>E25+F25</f>
        <v>-277.48</v>
      </c>
      <c r="H25" s="54" t="s">
        <v>46</v>
      </c>
    </row>
    <row r="26" spans="1:8" s="62" customFormat="1" ht="14.9" customHeight="1">
      <c r="A26" s="4">
        <v>44018</v>
      </c>
      <c r="B26" s="5" t="s">
        <v>1656</v>
      </c>
      <c r="C26" s="12" t="s">
        <v>1657</v>
      </c>
      <c r="D26" s="14" t="s">
        <v>1658</v>
      </c>
      <c r="E26" s="7">
        <v>30</v>
      </c>
      <c r="F26" s="7">
        <v>0</v>
      </c>
      <c r="G26" s="7">
        <v>30</v>
      </c>
      <c r="H26" s="9" t="s">
        <v>13</v>
      </c>
    </row>
    <row r="27" spans="1:8" s="64" customFormat="1" ht="14.9" customHeight="1">
      <c r="A27" s="44">
        <v>44018</v>
      </c>
      <c r="B27" s="27" t="s">
        <v>296</v>
      </c>
      <c r="C27" s="29" t="s">
        <v>288</v>
      </c>
      <c r="D27" s="15" t="s">
        <v>289</v>
      </c>
      <c r="E27" s="22">
        <v>10.74</v>
      </c>
      <c r="F27" s="22">
        <v>2.2599999999999998</v>
      </c>
      <c r="G27" s="7">
        <f t="shared" ref="G27:G40" si="0">E27+F27</f>
        <v>13</v>
      </c>
      <c r="H27" s="9" t="s">
        <v>179</v>
      </c>
    </row>
    <row r="28" spans="1:8" s="61" customFormat="1" ht="14.9" customHeight="1">
      <c r="A28" s="23">
        <v>44019</v>
      </c>
      <c r="B28" s="50">
        <v>8250112791</v>
      </c>
      <c r="C28" s="26" t="s">
        <v>29</v>
      </c>
      <c r="D28" s="21" t="s">
        <v>27</v>
      </c>
      <c r="E28" s="47">
        <v>107</v>
      </c>
      <c r="F28" s="47">
        <v>22.47</v>
      </c>
      <c r="G28" s="47">
        <f t="shared" si="0"/>
        <v>129.47</v>
      </c>
      <c r="H28" s="9" t="s">
        <v>8</v>
      </c>
    </row>
    <row r="29" spans="1:8" s="50" customFormat="1" ht="20.149999999999999" customHeight="1">
      <c r="A29" s="23">
        <v>44019</v>
      </c>
      <c r="B29" s="50">
        <v>8250112789</v>
      </c>
      <c r="C29" s="26" t="s">
        <v>29</v>
      </c>
      <c r="D29" s="21" t="s">
        <v>27</v>
      </c>
      <c r="E29" s="47">
        <v>412.24</v>
      </c>
      <c r="F29" s="47">
        <v>86.57</v>
      </c>
      <c r="G29" s="47">
        <f t="shared" si="0"/>
        <v>498.81</v>
      </c>
      <c r="H29" s="9" t="s">
        <v>8</v>
      </c>
    </row>
    <row r="30" spans="1:8" s="62" customFormat="1" ht="12.75" customHeight="1">
      <c r="A30" s="4">
        <v>44019</v>
      </c>
      <c r="B30" s="21">
        <v>8250112790</v>
      </c>
      <c r="C30" s="14" t="s">
        <v>29</v>
      </c>
      <c r="D30" s="21" t="s">
        <v>27</v>
      </c>
      <c r="E30" s="47">
        <v>227.92</v>
      </c>
      <c r="F30" s="47">
        <v>47.86</v>
      </c>
      <c r="G30" s="47">
        <f t="shared" si="0"/>
        <v>275.77999999999997</v>
      </c>
      <c r="H30" s="9" t="s">
        <v>8</v>
      </c>
    </row>
    <row r="31" spans="1:8" s="62" customFormat="1" ht="12.75" customHeight="1">
      <c r="A31" s="4">
        <v>44019</v>
      </c>
      <c r="B31" s="5">
        <v>62014068</v>
      </c>
      <c r="C31" s="12" t="s">
        <v>264</v>
      </c>
      <c r="D31" s="11" t="s">
        <v>27</v>
      </c>
      <c r="E31" s="25">
        <v>8.01</v>
      </c>
      <c r="F31" s="25">
        <v>1.68</v>
      </c>
      <c r="G31" s="25">
        <f t="shared" si="0"/>
        <v>9.69</v>
      </c>
      <c r="H31" s="12" t="s">
        <v>8</v>
      </c>
    </row>
    <row r="32" spans="1:8" s="21" customFormat="1" ht="20.149999999999999" customHeight="1">
      <c r="A32" s="4">
        <v>44019</v>
      </c>
      <c r="B32" s="5" t="s">
        <v>1177</v>
      </c>
      <c r="C32" s="12" t="s">
        <v>362</v>
      </c>
      <c r="D32" s="12" t="s">
        <v>1178</v>
      </c>
      <c r="E32" s="7">
        <v>143</v>
      </c>
      <c r="F32" s="7">
        <v>30.03</v>
      </c>
      <c r="G32" s="7">
        <f t="shared" si="0"/>
        <v>173.03</v>
      </c>
      <c r="H32" s="54" t="s">
        <v>235</v>
      </c>
    </row>
    <row r="33" spans="1:8" s="50" customFormat="1" ht="20.149999999999999" customHeight="1">
      <c r="A33" s="4">
        <v>44019</v>
      </c>
      <c r="B33" s="18" t="s">
        <v>1696</v>
      </c>
      <c r="C33" s="12" t="s">
        <v>962</v>
      </c>
      <c r="D33" s="50" t="s">
        <v>1451</v>
      </c>
      <c r="E33" s="25">
        <v>26.45</v>
      </c>
      <c r="F33" s="25">
        <v>5.55</v>
      </c>
      <c r="G33" s="25">
        <f t="shared" si="0"/>
        <v>32</v>
      </c>
      <c r="H33" s="54" t="s">
        <v>350</v>
      </c>
    </row>
    <row r="34" spans="1:8" s="62" customFormat="1" ht="14.9" customHeight="1">
      <c r="A34" s="4">
        <v>44019</v>
      </c>
      <c r="B34" s="5" t="s">
        <v>1696</v>
      </c>
      <c r="C34" s="12" t="s">
        <v>1697</v>
      </c>
      <c r="D34" s="11" t="s">
        <v>1698</v>
      </c>
      <c r="E34" s="7">
        <v>32.4</v>
      </c>
      <c r="F34" s="7">
        <v>6.8</v>
      </c>
      <c r="G34" s="7">
        <f t="shared" si="0"/>
        <v>39.199999999999996</v>
      </c>
      <c r="H34" s="54" t="s">
        <v>350</v>
      </c>
    </row>
    <row r="35" spans="1:8" s="61" customFormat="1" ht="15" customHeight="1">
      <c r="A35" s="23">
        <v>44020</v>
      </c>
      <c r="B35" s="10">
        <v>590679</v>
      </c>
      <c r="C35" s="26" t="s">
        <v>152</v>
      </c>
      <c r="D35" s="50" t="s">
        <v>27</v>
      </c>
      <c r="E35" s="25">
        <v>23.15</v>
      </c>
      <c r="F35" s="25">
        <v>4.8600000000000003</v>
      </c>
      <c r="G35" s="25">
        <f t="shared" si="0"/>
        <v>28.009999999999998</v>
      </c>
      <c r="H35" s="54" t="s">
        <v>8</v>
      </c>
    </row>
    <row r="36" spans="1:8" s="64" customFormat="1" ht="14.9" customHeight="1">
      <c r="A36" s="44">
        <v>44020</v>
      </c>
      <c r="B36" s="49">
        <v>8250113299</v>
      </c>
      <c r="C36" s="30" t="s">
        <v>29</v>
      </c>
      <c r="D36" s="49" t="s">
        <v>27</v>
      </c>
      <c r="E36" s="51">
        <v>44.96</v>
      </c>
      <c r="F36" s="51">
        <v>9.44</v>
      </c>
      <c r="G36" s="51">
        <f t="shared" si="0"/>
        <v>54.4</v>
      </c>
      <c r="H36" s="9" t="s">
        <v>8</v>
      </c>
    </row>
    <row r="37" spans="1:8" s="50" customFormat="1" ht="20.149999999999999" customHeight="1">
      <c r="A37" s="23">
        <v>44020</v>
      </c>
      <c r="B37" s="32" t="s">
        <v>749</v>
      </c>
      <c r="C37" s="14" t="s">
        <v>737</v>
      </c>
      <c r="D37" s="11" t="s">
        <v>750</v>
      </c>
      <c r="E37" s="25">
        <v>65.430000000000007</v>
      </c>
      <c r="F37" s="25">
        <v>10.24</v>
      </c>
      <c r="G37" s="7">
        <f t="shared" si="0"/>
        <v>75.67</v>
      </c>
      <c r="H37" s="54" t="s">
        <v>685</v>
      </c>
    </row>
    <row r="38" spans="1:8" s="50" customFormat="1" ht="20.149999999999999" customHeight="1">
      <c r="A38" s="23">
        <v>44020</v>
      </c>
      <c r="B38" s="32" t="s">
        <v>1636</v>
      </c>
      <c r="C38" s="14" t="s">
        <v>737</v>
      </c>
      <c r="D38" s="11" t="s">
        <v>750</v>
      </c>
      <c r="E38" s="25">
        <v>65.44</v>
      </c>
      <c r="F38" s="25">
        <v>10.24</v>
      </c>
      <c r="G38" s="25">
        <f t="shared" si="0"/>
        <v>75.679999999999993</v>
      </c>
      <c r="H38" s="54" t="s">
        <v>685</v>
      </c>
    </row>
    <row r="39" spans="1:8" s="61" customFormat="1" ht="14.9" customHeight="1">
      <c r="A39" s="23">
        <v>44020</v>
      </c>
      <c r="B39" s="32" t="s">
        <v>724</v>
      </c>
      <c r="C39" s="26" t="s">
        <v>711</v>
      </c>
      <c r="D39" s="17" t="s">
        <v>725</v>
      </c>
      <c r="E39" s="25">
        <v>180.9</v>
      </c>
      <c r="F39" s="25">
        <v>18.09</v>
      </c>
      <c r="G39" s="25">
        <f t="shared" si="0"/>
        <v>198.99</v>
      </c>
      <c r="H39" s="54" t="s">
        <v>350</v>
      </c>
    </row>
    <row r="40" spans="1:8" s="50" customFormat="1" ht="20.149999999999999" customHeight="1">
      <c r="A40" s="23">
        <v>44020</v>
      </c>
      <c r="B40" s="32" t="s">
        <v>726</v>
      </c>
      <c r="C40" s="14" t="s">
        <v>711</v>
      </c>
      <c r="D40" s="17" t="s">
        <v>727</v>
      </c>
      <c r="E40" s="25">
        <v>415.4</v>
      </c>
      <c r="F40" s="25">
        <v>41.54</v>
      </c>
      <c r="G40" s="25">
        <f t="shared" si="0"/>
        <v>456.94</v>
      </c>
      <c r="H40" s="54" t="s">
        <v>350</v>
      </c>
    </row>
    <row r="41" spans="1:8" s="64" customFormat="1" ht="14.25" customHeight="1">
      <c r="A41" s="44">
        <v>44020</v>
      </c>
      <c r="B41" s="27" t="s">
        <v>909</v>
      </c>
      <c r="C41" s="29" t="s">
        <v>903</v>
      </c>
      <c r="D41" s="30" t="s">
        <v>910</v>
      </c>
      <c r="E41" s="22">
        <v>1453.62</v>
      </c>
      <c r="F41" s="22">
        <v>0</v>
      </c>
      <c r="G41" s="22">
        <v>1453.62</v>
      </c>
      <c r="H41" s="54" t="s">
        <v>150</v>
      </c>
    </row>
    <row r="42" spans="1:8" s="49" customFormat="1" ht="20.149999999999999" customHeight="1">
      <c r="A42" s="44">
        <v>44021</v>
      </c>
      <c r="B42" s="34">
        <v>508225</v>
      </c>
      <c r="C42" s="30" t="s">
        <v>152</v>
      </c>
      <c r="D42" s="49" t="s">
        <v>27</v>
      </c>
      <c r="E42" s="7">
        <v>11.54</v>
      </c>
      <c r="F42" s="22">
        <v>2.42</v>
      </c>
      <c r="G42" s="55">
        <v>13.96</v>
      </c>
      <c r="H42" s="54" t="s">
        <v>8</v>
      </c>
    </row>
    <row r="43" spans="1:8" s="61" customFormat="1" ht="14.9" customHeight="1">
      <c r="A43" s="23">
        <v>44021</v>
      </c>
      <c r="B43" s="18" t="s">
        <v>1154</v>
      </c>
      <c r="C43" s="15" t="s">
        <v>1064</v>
      </c>
      <c r="D43" s="29" t="s">
        <v>1155</v>
      </c>
      <c r="E43" s="25">
        <v>24</v>
      </c>
      <c r="F43" s="25">
        <v>5.04</v>
      </c>
      <c r="G43" s="25">
        <f>E43+F43</f>
        <v>29.04</v>
      </c>
      <c r="H43" s="9" t="s">
        <v>369</v>
      </c>
    </row>
    <row r="44" spans="1:8" s="64" customFormat="1" ht="14.9" customHeight="1">
      <c r="A44" s="44">
        <v>44021</v>
      </c>
      <c r="B44" s="27" t="s">
        <v>813</v>
      </c>
      <c r="C44" s="30" t="s">
        <v>804</v>
      </c>
      <c r="D44" s="24" t="s">
        <v>805</v>
      </c>
      <c r="E44" s="22">
        <v>59.28</v>
      </c>
      <c r="F44" s="22">
        <v>12.44900826446281</v>
      </c>
      <c r="G44" s="22">
        <v>71.73</v>
      </c>
      <c r="H44" s="9" t="s">
        <v>806</v>
      </c>
    </row>
    <row r="45" spans="1:8" s="21" customFormat="1" ht="20.149999999999999" customHeight="1">
      <c r="A45" s="4">
        <v>44022</v>
      </c>
      <c r="B45" s="5">
        <v>62018302</v>
      </c>
      <c r="C45" s="12" t="s">
        <v>264</v>
      </c>
      <c r="D45" s="11" t="s">
        <v>27</v>
      </c>
      <c r="E45" s="7">
        <v>210.25</v>
      </c>
      <c r="F45" s="7">
        <v>44.15</v>
      </c>
      <c r="G45" s="7">
        <f>E45+F45</f>
        <v>254.4</v>
      </c>
      <c r="H45" s="12" t="s">
        <v>8</v>
      </c>
    </row>
    <row r="46" spans="1:8" s="62" customFormat="1" ht="15" customHeight="1">
      <c r="A46" s="4">
        <v>44022</v>
      </c>
      <c r="B46" s="10">
        <v>20456</v>
      </c>
      <c r="C46" s="14" t="s">
        <v>238</v>
      </c>
      <c r="D46" s="11" t="s">
        <v>27</v>
      </c>
      <c r="E46" s="7">
        <v>293.27999999999997</v>
      </c>
      <c r="F46" s="7">
        <v>61.59</v>
      </c>
      <c r="G46" s="7">
        <f>E46+F46</f>
        <v>354.87</v>
      </c>
      <c r="H46" s="9" t="s">
        <v>8</v>
      </c>
    </row>
    <row r="47" spans="1:8" s="61" customFormat="1" ht="16.399999999999999" customHeight="1">
      <c r="A47" s="23">
        <v>44022</v>
      </c>
      <c r="B47" s="18" t="s">
        <v>1594</v>
      </c>
      <c r="C47" s="15" t="s">
        <v>343</v>
      </c>
      <c r="D47" s="17" t="s">
        <v>27</v>
      </c>
      <c r="E47" s="25">
        <v>167.59</v>
      </c>
      <c r="F47" s="25">
        <v>35.19</v>
      </c>
      <c r="G47" s="25">
        <f>E47+F47</f>
        <v>202.78</v>
      </c>
      <c r="H47" s="31" t="s">
        <v>8</v>
      </c>
    </row>
    <row r="48" spans="1:8" s="62" customFormat="1" ht="14.9" customHeight="1">
      <c r="A48" s="4">
        <v>44022</v>
      </c>
      <c r="B48" s="10" t="s">
        <v>1633</v>
      </c>
      <c r="C48" s="14" t="s">
        <v>237</v>
      </c>
      <c r="D48" s="21" t="s">
        <v>27</v>
      </c>
      <c r="E48" s="7">
        <v>29.59</v>
      </c>
      <c r="F48" s="7">
        <v>6.21</v>
      </c>
      <c r="G48" s="7">
        <f>E48+F48</f>
        <v>35.799999999999997</v>
      </c>
      <c r="H48" s="54" t="s">
        <v>8</v>
      </c>
    </row>
    <row r="49" spans="1:8" s="62" customFormat="1" ht="14.9" customHeight="1">
      <c r="A49" s="4">
        <v>44022</v>
      </c>
      <c r="B49" s="5" t="s">
        <v>1549</v>
      </c>
      <c r="C49" s="14" t="s">
        <v>1539</v>
      </c>
      <c r="D49" s="11" t="s">
        <v>2536</v>
      </c>
      <c r="E49" s="7">
        <v>600</v>
      </c>
      <c r="F49" s="7">
        <v>126</v>
      </c>
      <c r="G49" s="7">
        <f>E49+F49</f>
        <v>726</v>
      </c>
      <c r="H49" s="54" t="s">
        <v>685</v>
      </c>
    </row>
    <row r="50" spans="1:8" s="62" customFormat="1" ht="14.9" customHeight="1">
      <c r="A50" s="4">
        <v>44022</v>
      </c>
      <c r="B50" s="10" t="s">
        <v>488</v>
      </c>
      <c r="C50" s="14" t="s">
        <v>481</v>
      </c>
      <c r="D50" s="21" t="s">
        <v>483</v>
      </c>
      <c r="E50" s="7">
        <v>230</v>
      </c>
      <c r="F50" s="7">
        <v>48.3</v>
      </c>
      <c r="G50" s="7">
        <v>278.3</v>
      </c>
      <c r="H50" s="9" t="s">
        <v>369</v>
      </c>
    </row>
    <row r="51" spans="1:8" s="21" customFormat="1" ht="20.149999999999999" customHeight="1">
      <c r="A51" s="4">
        <v>44022</v>
      </c>
      <c r="B51" s="10" t="s">
        <v>530</v>
      </c>
      <c r="C51" s="14" t="s">
        <v>481</v>
      </c>
      <c r="D51" s="11" t="s">
        <v>531</v>
      </c>
      <c r="E51" s="7">
        <v>545.47</v>
      </c>
      <c r="F51" s="7">
        <v>114.55</v>
      </c>
      <c r="G51" s="7">
        <v>660.02</v>
      </c>
      <c r="H51" s="9" t="s">
        <v>369</v>
      </c>
    </row>
    <row r="52" spans="1:8" s="21" customFormat="1" ht="20.149999999999999" customHeight="1">
      <c r="A52" s="4">
        <v>44022</v>
      </c>
      <c r="B52" s="5" t="s">
        <v>200</v>
      </c>
      <c r="C52" s="14" t="s">
        <v>178</v>
      </c>
      <c r="D52" s="12" t="s">
        <v>183</v>
      </c>
      <c r="E52" s="7">
        <v>1.86</v>
      </c>
      <c r="F52" s="7">
        <v>0.39</v>
      </c>
      <c r="G52" s="25">
        <v>2.25</v>
      </c>
      <c r="H52" s="9" t="s">
        <v>179</v>
      </c>
    </row>
    <row r="53" spans="1:8" s="50" customFormat="1" ht="20.149999999999999" customHeight="1">
      <c r="A53" s="23">
        <v>44022</v>
      </c>
      <c r="B53" s="18" t="s">
        <v>201</v>
      </c>
      <c r="C53" s="26" t="s">
        <v>178</v>
      </c>
      <c r="D53" s="15" t="s">
        <v>183</v>
      </c>
      <c r="E53" s="25">
        <v>2.62</v>
      </c>
      <c r="F53" s="25">
        <v>0.55000000000000004</v>
      </c>
      <c r="G53" s="25">
        <f t="shared" ref="G53:G61" si="1">E53+F53</f>
        <v>3.17</v>
      </c>
      <c r="H53" s="9" t="s">
        <v>179</v>
      </c>
    </row>
    <row r="54" spans="1:8" s="61" customFormat="1" ht="14.9" customHeight="1">
      <c r="A54" s="23">
        <v>44022</v>
      </c>
      <c r="B54" s="18" t="s">
        <v>202</v>
      </c>
      <c r="C54" s="14" t="s">
        <v>178</v>
      </c>
      <c r="D54" s="15" t="s">
        <v>181</v>
      </c>
      <c r="E54" s="25">
        <v>52</v>
      </c>
      <c r="F54" s="25">
        <v>10.92</v>
      </c>
      <c r="G54" s="25">
        <f t="shared" si="1"/>
        <v>62.92</v>
      </c>
      <c r="H54" s="9" t="s">
        <v>179</v>
      </c>
    </row>
    <row r="55" spans="1:8" s="50" customFormat="1" ht="14.9" customHeight="1">
      <c r="A55" s="23">
        <v>44022</v>
      </c>
      <c r="B55" s="18" t="s">
        <v>1519</v>
      </c>
      <c r="C55" s="12" t="s">
        <v>1436</v>
      </c>
      <c r="D55" s="17" t="s">
        <v>1518</v>
      </c>
      <c r="E55" s="25">
        <v>5532</v>
      </c>
      <c r="F55" s="25">
        <v>1161.72</v>
      </c>
      <c r="G55" s="25">
        <f t="shared" si="1"/>
        <v>6693.72</v>
      </c>
      <c r="H55" s="9" t="s">
        <v>41</v>
      </c>
    </row>
    <row r="56" spans="1:8" s="49" customFormat="1" ht="20.149999999999999" customHeight="1">
      <c r="A56" s="44">
        <v>44023</v>
      </c>
      <c r="B56" s="34" t="s">
        <v>1652</v>
      </c>
      <c r="C56" s="30" t="s">
        <v>237</v>
      </c>
      <c r="D56" s="49" t="s">
        <v>27</v>
      </c>
      <c r="E56" s="22">
        <v>6.26</v>
      </c>
      <c r="F56" s="22">
        <v>1.32</v>
      </c>
      <c r="G56" s="22">
        <f t="shared" si="1"/>
        <v>7.58</v>
      </c>
      <c r="H56" s="54" t="s">
        <v>8</v>
      </c>
    </row>
    <row r="57" spans="1:8" s="61" customFormat="1" ht="15" customHeight="1">
      <c r="A57" s="23">
        <v>44024</v>
      </c>
      <c r="B57" s="50">
        <v>8250114778</v>
      </c>
      <c r="C57" s="14" t="s">
        <v>29</v>
      </c>
      <c r="D57" s="50" t="s">
        <v>27</v>
      </c>
      <c r="E57" s="47">
        <v>740</v>
      </c>
      <c r="F57" s="47">
        <v>155.4</v>
      </c>
      <c r="G57" s="47">
        <f t="shared" si="1"/>
        <v>895.4</v>
      </c>
      <c r="H57" s="9" t="s">
        <v>8</v>
      </c>
    </row>
    <row r="58" spans="1:8" s="50" customFormat="1" ht="20.149999999999999" customHeight="1">
      <c r="A58" s="23">
        <v>44024</v>
      </c>
      <c r="B58" s="32">
        <v>203261112</v>
      </c>
      <c r="C58" s="26" t="s">
        <v>472</v>
      </c>
      <c r="D58" s="50" t="s">
        <v>1638</v>
      </c>
      <c r="E58" s="25">
        <v>15</v>
      </c>
      <c r="F58" s="25">
        <f>482.37+3.15</f>
        <v>485.52</v>
      </c>
      <c r="G58" s="25">
        <f t="shared" si="1"/>
        <v>500.52</v>
      </c>
      <c r="H58" s="9" t="s">
        <v>95</v>
      </c>
    </row>
    <row r="59" spans="1:8" s="50" customFormat="1" ht="20.149999999999999" customHeight="1">
      <c r="A59" s="23">
        <v>44024</v>
      </c>
      <c r="B59" s="50">
        <v>203286582</v>
      </c>
      <c r="C59" s="26" t="s">
        <v>472</v>
      </c>
      <c r="D59" s="50" t="s">
        <v>1815</v>
      </c>
      <c r="E59" s="25">
        <v>32.42</v>
      </c>
      <c r="F59" s="25">
        <v>89.95</v>
      </c>
      <c r="G59" s="25">
        <f t="shared" si="1"/>
        <v>122.37</v>
      </c>
      <c r="H59" s="9" t="s">
        <v>95</v>
      </c>
    </row>
    <row r="60" spans="1:8" s="61" customFormat="1" ht="13.5" customHeight="1">
      <c r="A60" s="23">
        <v>44025</v>
      </c>
      <c r="B60" s="18" t="s">
        <v>1588</v>
      </c>
      <c r="C60" s="15" t="s">
        <v>1203</v>
      </c>
      <c r="D60" s="24" t="s">
        <v>7</v>
      </c>
      <c r="E60" s="25">
        <v>140.33000000000001</v>
      </c>
      <c r="F60" s="25">
        <v>29.47</v>
      </c>
      <c r="G60" s="25">
        <f t="shared" si="1"/>
        <v>169.8</v>
      </c>
      <c r="H60" s="54" t="s">
        <v>8</v>
      </c>
    </row>
    <row r="61" spans="1:8" s="21" customFormat="1" ht="23.25" customHeight="1">
      <c r="A61" s="4">
        <v>44025</v>
      </c>
      <c r="B61" s="21" t="s">
        <v>1593</v>
      </c>
      <c r="C61" s="12" t="s">
        <v>52</v>
      </c>
      <c r="D61" s="21" t="s">
        <v>45</v>
      </c>
      <c r="E61" s="48">
        <v>228.58</v>
      </c>
      <c r="F61" s="48">
        <v>48</v>
      </c>
      <c r="G61" s="48">
        <f t="shared" si="1"/>
        <v>276.58000000000004</v>
      </c>
      <c r="H61" s="54" t="s">
        <v>46</v>
      </c>
    </row>
    <row r="62" spans="1:8" s="62" customFormat="1" ht="15" customHeight="1">
      <c r="A62" s="4">
        <v>44025</v>
      </c>
      <c r="B62" s="18" t="s">
        <v>1605</v>
      </c>
      <c r="C62" s="12" t="s">
        <v>52</v>
      </c>
      <c r="D62" s="11" t="s">
        <v>45</v>
      </c>
      <c r="E62" s="7">
        <v>414.93</v>
      </c>
      <c r="F62" s="7">
        <v>84.14</v>
      </c>
      <c r="G62" s="7">
        <v>502.07</v>
      </c>
      <c r="H62" s="54" t="s">
        <v>46</v>
      </c>
    </row>
    <row r="63" spans="1:8" s="61" customFormat="1" ht="14.9" customHeight="1">
      <c r="A63" s="23">
        <v>44025</v>
      </c>
      <c r="B63" s="18" t="s">
        <v>1611</v>
      </c>
      <c r="C63" s="12" t="s">
        <v>264</v>
      </c>
      <c r="D63" s="17" t="s">
        <v>27</v>
      </c>
      <c r="E63" s="25">
        <v>99.2</v>
      </c>
      <c r="F63" s="25">
        <v>20.83</v>
      </c>
      <c r="G63" s="25">
        <f>E63+F63</f>
        <v>120.03</v>
      </c>
      <c r="H63" s="12" t="s">
        <v>8</v>
      </c>
    </row>
    <row r="64" spans="1:8" s="62" customFormat="1" ht="15" customHeight="1">
      <c r="A64" s="4">
        <v>44025</v>
      </c>
      <c r="B64" s="21" t="s">
        <v>1612</v>
      </c>
      <c r="C64" s="12" t="s">
        <v>52</v>
      </c>
      <c r="D64" s="21" t="s">
        <v>45</v>
      </c>
      <c r="E64" s="48">
        <v>573.86</v>
      </c>
      <c r="F64" s="48">
        <v>120.51</v>
      </c>
      <c r="G64" s="47">
        <v>694.37</v>
      </c>
      <c r="H64" s="54" t="s">
        <v>46</v>
      </c>
    </row>
    <row r="65" spans="1:8" s="50" customFormat="1" ht="21" customHeight="1">
      <c r="A65" s="23">
        <v>44026</v>
      </c>
      <c r="B65" s="50">
        <v>2001611</v>
      </c>
      <c r="C65" s="26" t="s">
        <v>514</v>
      </c>
      <c r="D65" s="50" t="s">
        <v>27</v>
      </c>
      <c r="E65" s="47">
        <v>132.74</v>
      </c>
      <c r="F65" s="47">
        <v>27.88</v>
      </c>
      <c r="G65" s="48">
        <f>E65+F65</f>
        <v>160.62</v>
      </c>
      <c r="H65" s="9" t="s">
        <v>8</v>
      </c>
    </row>
    <row r="66" spans="1:8" s="61" customFormat="1" ht="14.9" customHeight="1">
      <c r="A66" s="23">
        <v>44026</v>
      </c>
      <c r="B66" s="50">
        <v>212691963</v>
      </c>
      <c r="C66" s="21" t="s">
        <v>472</v>
      </c>
      <c r="D66" s="50" t="s">
        <v>1592</v>
      </c>
      <c r="E66" s="25">
        <v>448.05</v>
      </c>
      <c r="F66" s="25">
        <v>94.09</v>
      </c>
      <c r="G66" s="25">
        <f>+E66+F66</f>
        <v>542.14</v>
      </c>
      <c r="H66" s="9" t="s">
        <v>95</v>
      </c>
    </row>
    <row r="67" spans="1:8" s="62" customFormat="1" ht="13.5" customHeight="1">
      <c r="A67" s="4">
        <v>44026</v>
      </c>
      <c r="B67" s="50">
        <v>212691962</v>
      </c>
      <c r="C67" s="21" t="s">
        <v>472</v>
      </c>
      <c r="D67" s="21" t="s">
        <v>1600</v>
      </c>
      <c r="E67" s="7">
        <v>92.69</v>
      </c>
      <c r="F67" s="7">
        <v>19.46</v>
      </c>
      <c r="G67" s="7">
        <v>112.15</v>
      </c>
      <c r="H67" s="9" t="s">
        <v>95</v>
      </c>
    </row>
    <row r="68" spans="1:8" s="21" customFormat="1" ht="19.5" customHeight="1">
      <c r="A68" s="4">
        <v>44026</v>
      </c>
      <c r="B68" s="21">
        <v>215</v>
      </c>
      <c r="C68" s="14" t="s">
        <v>1634</v>
      </c>
      <c r="D68" s="21" t="s">
        <v>1635</v>
      </c>
      <c r="E68" s="25">
        <v>50.28</v>
      </c>
      <c r="F68" s="25">
        <v>0</v>
      </c>
      <c r="G68" s="66">
        <v>50.28</v>
      </c>
      <c r="H68" s="9" t="s">
        <v>13</v>
      </c>
    </row>
    <row r="69" spans="1:8" ht="16.399999999999999" customHeight="1">
      <c r="A69" s="4">
        <v>44026</v>
      </c>
      <c r="B69" s="5" t="s">
        <v>1648</v>
      </c>
      <c r="C69" s="14" t="s">
        <v>16</v>
      </c>
      <c r="D69" s="11" t="s">
        <v>27</v>
      </c>
      <c r="E69" s="7">
        <v>134</v>
      </c>
      <c r="F69" s="7">
        <v>28.14</v>
      </c>
      <c r="G69" s="7">
        <f>E69+F69</f>
        <v>162.13999999999999</v>
      </c>
      <c r="H69" s="9" t="s">
        <v>8</v>
      </c>
    </row>
    <row r="70" spans="1:8" s="62" customFormat="1" ht="14.25" customHeight="1">
      <c r="A70" s="4">
        <v>44026</v>
      </c>
      <c r="B70" s="5" t="s">
        <v>1649</v>
      </c>
      <c r="C70" s="9" t="s">
        <v>1650</v>
      </c>
      <c r="D70" s="11" t="s">
        <v>1651</v>
      </c>
      <c r="E70" s="7">
        <v>519.79</v>
      </c>
      <c r="F70" s="7">
        <v>0</v>
      </c>
      <c r="G70" s="25">
        <v>519.79</v>
      </c>
      <c r="H70" s="9" t="s">
        <v>13</v>
      </c>
    </row>
    <row r="71" spans="1:8" s="21" customFormat="1" ht="14.9" customHeight="1">
      <c r="A71" s="23">
        <v>44026</v>
      </c>
      <c r="B71" s="5" t="s">
        <v>1653</v>
      </c>
      <c r="C71" s="31" t="s">
        <v>1650</v>
      </c>
      <c r="D71" s="11" t="s">
        <v>1654</v>
      </c>
      <c r="E71" s="25">
        <v>519.79</v>
      </c>
      <c r="F71" s="7">
        <v>0</v>
      </c>
      <c r="G71" s="25">
        <v>519.79</v>
      </c>
      <c r="H71" s="9" t="s">
        <v>13</v>
      </c>
    </row>
    <row r="72" spans="1:8" s="21" customFormat="1" ht="14.9" customHeight="1">
      <c r="A72" s="23">
        <v>44026</v>
      </c>
      <c r="B72" s="5" t="s">
        <v>2293</v>
      </c>
      <c r="C72" s="15" t="s">
        <v>362</v>
      </c>
      <c r="D72" s="15" t="s">
        <v>2292</v>
      </c>
      <c r="E72" s="25">
        <v>1790.1</v>
      </c>
      <c r="F72" s="7">
        <v>375.92</v>
      </c>
      <c r="G72" s="25">
        <v>2166.02</v>
      </c>
      <c r="H72" s="54" t="s">
        <v>79</v>
      </c>
    </row>
    <row r="73" spans="1:8" s="21" customFormat="1" ht="14.9" customHeight="1">
      <c r="A73" s="23">
        <v>44027</v>
      </c>
      <c r="B73" s="5" t="s">
        <v>1505</v>
      </c>
      <c r="C73" s="26" t="s">
        <v>107</v>
      </c>
      <c r="D73" s="17" t="s">
        <v>27</v>
      </c>
      <c r="E73" s="25">
        <v>44.4</v>
      </c>
      <c r="F73" s="7">
        <v>9.32</v>
      </c>
      <c r="G73" s="25">
        <f t="shared" ref="G73:G78" si="2">E73+F73</f>
        <v>53.72</v>
      </c>
      <c r="H73" s="9" t="s">
        <v>8</v>
      </c>
    </row>
    <row r="74" spans="1:8" s="21" customFormat="1" ht="14.9" customHeight="1">
      <c r="A74" s="23">
        <v>44027</v>
      </c>
      <c r="B74" s="5" t="s">
        <v>1524</v>
      </c>
      <c r="C74" s="26" t="s">
        <v>44</v>
      </c>
      <c r="D74" s="17" t="s">
        <v>1523</v>
      </c>
      <c r="E74" s="25">
        <v>79.63</v>
      </c>
      <c r="F74" s="7">
        <v>16.72</v>
      </c>
      <c r="G74" s="25">
        <f t="shared" si="2"/>
        <v>96.35</v>
      </c>
      <c r="H74" s="9" t="s">
        <v>46</v>
      </c>
    </row>
    <row r="75" spans="1:8" s="62" customFormat="1" ht="15" customHeight="1">
      <c r="A75" s="4">
        <v>44027</v>
      </c>
      <c r="B75" s="5" t="s">
        <v>1580</v>
      </c>
      <c r="C75" s="12" t="s">
        <v>93</v>
      </c>
      <c r="D75" s="11" t="s">
        <v>1579</v>
      </c>
      <c r="E75" s="7">
        <v>14.54</v>
      </c>
      <c r="F75" s="7">
        <v>3.05</v>
      </c>
      <c r="G75" s="7">
        <f t="shared" si="2"/>
        <v>17.59</v>
      </c>
      <c r="H75" s="9" t="s">
        <v>95</v>
      </c>
    </row>
    <row r="76" spans="1:8" s="62" customFormat="1" ht="14.9" customHeight="1">
      <c r="A76" s="4">
        <v>44027</v>
      </c>
      <c r="B76" s="5" t="s">
        <v>1607</v>
      </c>
      <c r="C76" s="12" t="s">
        <v>93</v>
      </c>
      <c r="D76" s="11" t="s">
        <v>1606</v>
      </c>
      <c r="E76" s="7">
        <v>14</v>
      </c>
      <c r="F76" s="7">
        <v>2.94</v>
      </c>
      <c r="G76" s="7">
        <f t="shared" si="2"/>
        <v>16.940000000000001</v>
      </c>
      <c r="H76" s="9" t="s">
        <v>95</v>
      </c>
    </row>
    <row r="77" spans="1:8" s="21" customFormat="1" ht="20.149999999999999" customHeight="1">
      <c r="A77" s="4">
        <v>44027</v>
      </c>
      <c r="B77" s="5" t="s">
        <v>1610</v>
      </c>
      <c r="C77" s="12" t="s">
        <v>93</v>
      </c>
      <c r="D77" s="11" t="s">
        <v>1609</v>
      </c>
      <c r="E77" s="7">
        <v>14.54</v>
      </c>
      <c r="F77" s="7">
        <v>3.05</v>
      </c>
      <c r="G77" s="7">
        <f t="shared" si="2"/>
        <v>17.59</v>
      </c>
      <c r="H77" s="9" t="s">
        <v>95</v>
      </c>
    </row>
    <row r="78" spans="1:8" s="62" customFormat="1" ht="14.25" customHeight="1">
      <c r="A78" s="4">
        <v>44027</v>
      </c>
      <c r="B78" s="5" t="s">
        <v>1629</v>
      </c>
      <c r="C78" s="12" t="s">
        <v>93</v>
      </c>
      <c r="D78" s="11" t="s">
        <v>1628</v>
      </c>
      <c r="E78" s="7">
        <v>62.64</v>
      </c>
      <c r="F78" s="7">
        <v>13.15</v>
      </c>
      <c r="G78" s="7">
        <f t="shared" si="2"/>
        <v>75.790000000000006</v>
      </c>
      <c r="H78" s="9" t="s">
        <v>95</v>
      </c>
    </row>
    <row r="79" spans="1:8" s="21" customFormat="1" ht="20.149999999999999" customHeight="1">
      <c r="A79" s="4">
        <v>44027</v>
      </c>
      <c r="B79" s="3" t="s">
        <v>2358</v>
      </c>
      <c r="C79" s="12" t="s">
        <v>1650</v>
      </c>
      <c r="D79" s="11" t="s">
        <v>2359</v>
      </c>
      <c r="E79" s="7">
        <v>438.15</v>
      </c>
      <c r="F79" s="7">
        <v>0</v>
      </c>
      <c r="G79" s="7">
        <v>438.15</v>
      </c>
      <c r="H79" s="54" t="s">
        <v>13</v>
      </c>
    </row>
    <row r="80" spans="1:8" s="62" customFormat="1" ht="14.25" customHeight="1">
      <c r="A80" s="4">
        <v>44029</v>
      </c>
      <c r="B80" s="5">
        <v>202002240</v>
      </c>
      <c r="C80" s="12" t="s">
        <v>1436</v>
      </c>
      <c r="D80" s="11" t="s">
        <v>27</v>
      </c>
      <c r="E80" s="7">
        <v>784.5</v>
      </c>
      <c r="F80" s="7">
        <v>164.75</v>
      </c>
      <c r="G80" s="7">
        <f>E80+F80</f>
        <v>949.25</v>
      </c>
      <c r="H80" s="9" t="s">
        <v>8</v>
      </c>
    </row>
    <row r="81" spans="1:8" s="64" customFormat="1" ht="14.9" customHeight="1">
      <c r="A81" s="44">
        <v>44029</v>
      </c>
      <c r="B81" s="27" t="s">
        <v>1563</v>
      </c>
      <c r="C81" s="29" t="s">
        <v>343</v>
      </c>
      <c r="D81" s="17" t="s">
        <v>27</v>
      </c>
      <c r="E81" s="22">
        <v>56.75</v>
      </c>
      <c r="F81" s="22">
        <v>11.92</v>
      </c>
      <c r="G81" s="22">
        <f>E81+F81</f>
        <v>68.67</v>
      </c>
      <c r="H81" s="9" t="s">
        <v>8</v>
      </c>
    </row>
    <row r="82" spans="1:8" s="21" customFormat="1" ht="23.25" customHeight="1">
      <c r="A82" s="4">
        <v>44029</v>
      </c>
      <c r="B82" s="10">
        <v>2204</v>
      </c>
      <c r="C82" s="9" t="s">
        <v>1613</v>
      </c>
      <c r="D82" s="12" t="s">
        <v>1614</v>
      </c>
      <c r="E82" s="7">
        <v>200</v>
      </c>
      <c r="F82" s="7">
        <v>0</v>
      </c>
      <c r="G82" s="7">
        <f>SUM(E82:F82)</f>
        <v>200</v>
      </c>
      <c r="H82" s="9" t="s">
        <v>13</v>
      </c>
    </row>
    <row r="83" spans="1:8" s="62" customFormat="1" ht="14.25" customHeight="1">
      <c r="A83" s="4">
        <v>44029</v>
      </c>
      <c r="B83" s="5" t="s">
        <v>1833</v>
      </c>
      <c r="C83" s="12" t="s">
        <v>1456</v>
      </c>
      <c r="D83" s="11" t="s">
        <v>1832</v>
      </c>
      <c r="E83" s="7">
        <v>150</v>
      </c>
      <c r="F83" s="7">
        <v>31.5</v>
      </c>
      <c r="G83" s="7">
        <f>E83+F83</f>
        <v>181.5</v>
      </c>
      <c r="H83" s="54" t="s">
        <v>150</v>
      </c>
    </row>
    <row r="84" spans="1:8" s="21" customFormat="1" ht="20.149999999999999" customHeight="1">
      <c r="A84" s="4">
        <v>44031</v>
      </c>
      <c r="B84" s="5" t="s">
        <v>1032</v>
      </c>
      <c r="C84" s="14" t="s">
        <v>1020</v>
      </c>
      <c r="D84" s="11" t="s">
        <v>1033</v>
      </c>
      <c r="E84" s="7">
        <v>90.05</v>
      </c>
      <c r="F84" s="7">
        <v>18.91</v>
      </c>
      <c r="G84" s="7">
        <f>E84+F84</f>
        <v>108.96</v>
      </c>
      <c r="H84" s="54" t="s">
        <v>984</v>
      </c>
    </row>
    <row r="85" spans="1:8" s="49" customFormat="1" ht="20.149999999999999" customHeight="1">
      <c r="A85" s="44">
        <v>44032</v>
      </c>
      <c r="B85" s="27">
        <v>62026115</v>
      </c>
      <c r="C85" s="29" t="s">
        <v>264</v>
      </c>
      <c r="D85" s="24" t="s">
        <v>27</v>
      </c>
      <c r="E85" s="22">
        <v>193.92</v>
      </c>
      <c r="F85" s="22">
        <v>40.72</v>
      </c>
      <c r="G85" s="22">
        <f>E85+F85</f>
        <v>234.64</v>
      </c>
      <c r="H85" s="12" t="s">
        <v>8</v>
      </c>
    </row>
    <row r="86" spans="1:8" s="21" customFormat="1" ht="20.149999999999999" customHeight="1">
      <c r="A86" s="4">
        <v>44032</v>
      </c>
      <c r="B86" s="21" t="s">
        <v>1645</v>
      </c>
      <c r="C86" s="12" t="s">
        <v>52</v>
      </c>
      <c r="D86" s="21" t="s">
        <v>45</v>
      </c>
      <c r="E86" s="48">
        <v>135.07</v>
      </c>
      <c r="F86" s="48">
        <v>28.36</v>
      </c>
      <c r="G86" s="48">
        <f>E86+F86</f>
        <v>163.43</v>
      </c>
      <c r="H86" s="54" t="s">
        <v>46</v>
      </c>
    </row>
    <row r="87" spans="1:8" s="50" customFormat="1" ht="20.149999999999999" customHeight="1">
      <c r="A87" s="4">
        <v>44032</v>
      </c>
      <c r="B87" s="50" t="s">
        <v>1647</v>
      </c>
      <c r="C87" s="12" t="s">
        <v>52</v>
      </c>
      <c r="D87" s="21" t="s">
        <v>45</v>
      </c>
      <c r="E87" s="47">
        <v>71.73</v>
      </c>
      <c r="F87" s="47">
        <v>15.06</v>
      </c>
      <c r="G87" s="47">
        <f>E87+F87</f>
        <v>86.79</v>
      </c>
      <c r="H87" s="54" t="s">
        <v>46</v>
      </c>
    </row>
    <row r="88" spans="1:8" s="50" customFormat="1" ht="23.25" customHeight="1">
      <c r="A88" s="23">
        <v>44032</v>
      </c>
      <c r="B88" s="32" t="s">
        <v>1786</v>
      </c>
      <c r="C88" s="26" t="s">
        <v>1787</v>
      </c>
      <c r="D88" s="50" t="s">
        <v>27</v>
      </c>
      <c r="E88" s="7">
        <v>20.95</v>
      </c>
      <c r="F88" s="7">
        <v>0</v>
      </c>
      <c r="G88" s="65">
        <v>20.95</v>
      </c>
      <c r="H88" s="54" t="s">
        <v>8</v>
      </c>
    </row>
    <row r="89" spans="1:8" ht="14.9" customHeight="1">
      <c r="A89" s="23">
        <v>44032</v>
      </c>
      <c r="B89" s="5" t="s">
        <v>1074</v>
      </c>
      <c r="C89" s="12" t="s">
        <v>1064</v>
      </c>
      <c r="D89" s="12" t="s">
        <v>1075</v>
      </c>
      <c r="E89" s="7">
        <v>-769.62</v>
      </c>
      <c r="F89" s="7">
        <v>0</v>
      </c>
      <c r="G89" s="7">
        <v>-769.62</v>
      </c>
      <c r="H89" s="54" t="s">
        <v>685</v>
      </c>
    </row>
    <row r="90" spans="1:8" s="49" customFormat="1" ht="20.149999999999999" customHeight="1">
      <c r="A90" s="44">
        <v>44033</v>
      </c>
      <c r="B90" s="27">
        <v>62027547</v>
      </c>
      <c r="C90" s="29" t="s">
        <v>264</v>
      </c>
      <c r="D90" s="24" t="s">
        <v>27</v>
      </c>
      <c r="E90" s="22">
        <v>61.6</v>
      </c>
      <c r="F90" s="22">
        <v>12.94</v>
      </c>
      <c r="G90" s="22">
        <f>E90+F90</f>
        <v>74.540000000000006</v>
      </c>
      <c r="H90" s="12" t="s">
        <v>8</v>
      </c>
    </row>
    <row r="91" spans="1:8" s="49" customFormat="1" ht="20.149999999999999" customHeight="1">
      <c r="A91" s="44">
        <v>44033</v>
      </c>
      <c r="B91" s="27" t="s">
        <v>1673</v>
      </c>
      <c r="C91" s="30" t="s">
        <v>1671</v>
      </c>
      <c r="D91" s="24" t="s">
        <v>1672</v>
      </c>
      <c r="E91" s="22">
        <v>1766.12</v>
      </c>
      <c r="F91" s="22">
        <v>0</v>
      </c>
      <c r="G91" s="51">
        <v>1779.12</v>
      </c>
      <c r="H91" s="9" t="s">
        <v>20</v>
      </c>
    </row>
    <row r="92" spans="1:8" s="49" customFormat="1" ht="20.149999999999999" customHeight="1">
      <c r="A92" s="44">
        <v>44033</v>
      </c>
      <c r="B92" s="34">
        <v>212694988</v>
      </c>
      <c r="C92" s="30" t="s">
        <v>472</v>
      </c>
      <c r="D92" s="49" t="s">
        <v>623</v>
      </c>
      <c r="E92" s="22">
        <v>46.04</v>
      </c>
      <c r="F92" s="22">
        <v>9.67</v>
      </c>
      <c r="G92" s="22">
        <f>E92+F92</f>
        <v>55.71</v>
      </c>
      <c r="H92" s="9" t="s">
        <v>95</v>
      </c>
    </row>
    <row r="93" spans="1:8" s="49" customFormat="1" ht="20.149999999999999" customHeight="1">
      <c r="A93" s="44">
        <v>44033</v>
      </c>
      <c r="B93" s="34">
        <v>212694989</v>
      </c>
      <c r="C93" s="30" t="s">
        <v>472</v>
      </c>
      <c r="D93" s="49" t="s">
        <v>624</v>
      </c>
      <c r="E93" s="22">
        <v>166.32</v>
      </c>
      <c r="F93" s="22">
        <v>0</v>
      </c>
      <c r="G93" s="22">
        <f>E93+F93</f>
        <v>166.32</v>
      </c>
      <c r="H93" s="9" t="s">
        <v>95</v>
      </c>
    </row>
    <row r="94" spans="1:8" s="21" customFormat="1" ht="21" customHeight="1">
      <c r="A94" s="4">
        <v>44033</v>
      </c>
      <c r="B94" s="10" t="s">
        <v>941</v>
      </c>
      <c r="C94" s="14" t="s">
        <v>928</v>
      </c>
      <c r="D94" s="11" t="s">
        <v>942</v>
      </c>
      <c r="E94" s="7">
        <v>631.48</v>
      </c>
      <c r="F94" s="7">
        <v>132.61000000000001</v>
      </c>
      <c r="G94" s="7">
        <v>764.09</v>
      </c>
      <c r="H94" s="54" t="s">
        <v>150</v>
      </c>
    </row>
    <row r="95" spans="1:8" s="50" customFormat="1" ht="20.149999999999999" customHeight="1">
      <c r="A95" s="23">
        <v>44033</v>
      </c>
      <c r="B95" s="18" t="s">
        <v>1620</v>
      </c>
      <c r="C95" s="15" t="s">
        <v>1619</v>
      </c>
      <c r="D95" s="12" t="s">
        <v>1621</v>
      </c>
      <c r="E95" s="25">
        <v>2940</v>
      </c>
      <c r="F95" s="25">
        <v>617.4</v>
      </c>
      <c r="G95" s="25">
        <f>E95+F95</f>
        <v>3557.4</v>
      </c>
      <c r="H95" s="54" t="s">
        <v>150</v>
      </c>
    </row>
    <row r="96" spans="1:8" s="50" customFormat="1" ht="20.149999999999999" customHeight="1">
      <c r="A96" s="23">
        <v>44034</v>
      </c>
      <c r="B96" s="18">
        <v>8250120632</v>
      </c>
      <c r="C96" s="15" t="s">
        <v>29</v>
      </c>
      <c r="D96" s="11" t="s">
        <v>27</v>
      </c>
      <c r="E96" s="25">
        <v>176</v>
      </c>
      <c r="F96" s="25">
        <v>36.96</v>
      </c>
      <c r="G96" s="25">
        <f>E96+F96</f>
        <v>212.96</v>
      </c>
      <c r="H96" s="54" t="s">
        <v>8</v>
      </c>
    </row>
    <row r="97" spans="1:8" s="61" customFormat="1" ht="14.9" customHeight="1">
      <c r="A97" s="23">
        <v>44034</v>
      </c>
      <c r="B97" s="18">
        <v>8250120633</v>
      </c>
      <c r="C97" s="12" t="s">
        <v>29</v>
      </c>
      <c r="D97" s="11" t="s">
        <v>27</v>
      </c>
      <c r="E97" s="25">
        <v>194.8</v>
      </c>
      <c r="F97" s="25">
        <v>40.909999999999997</v>
      </c>
      <c r="G97" s="25">
        <f>E97+F97</f>
        <v>235.71</v>
      </c>
      <c r="H97" s="54" t="s">
        <v>8</v>
      </c>
    </row>
    <row r="98" spans="1:8" s="62" customFormat="1" ht="15" customHeight="1">
      <c r="A98" s="4">
        <v>44034</v>
      </c>
      <c r="B98" s="5">
        <v>574375</v>
      </c>
      <c r="C98" s="12" t="s">
        <v>1168</v>
      </c>
      <c r="D98" s="11" t="s">
        <v>1169</v>
      </c>
      <c r="E98" s="7">
        <v>1092</v>
      </c>
      <c r="F98" s="7">
        <v>229.32</v>
      </c>
      <c r="G98" s="25">
        <v>1321.32</v>
      </c>
      <c r="H98" s="9" t="s">
        <v>8</v>
      </c>
    </row>
    <row r="99" spans="1:8" s="61" customFormat="1" ht="14.25" customHeight="1">
      <c r="A99" s="23">
        <v>44034</v>
      </c>
      <c r="B99" s="18" t="s">
        <v>1249</v>
      </c>
      <c r="C99" s="15" t="s">
        <v>1237</v>
      </c>
      <c r="D99" s="15" t="s">
        <v>1250</v>
      </c>
      <c r="E99" s="25">
        <v>181.02</v>
      </c>
      <c r="F99" s="25">
        <v>31.251999999999999</v>
      </c>
      <c r="G99" s="25">
        <f>E99+F99</f>
        <v>212.27200000000002</v>
      </c>
      <c r="H99" s="54" t="s">
        <v>984</v>
      </c>
    </row>
    <row r="100" spans="1:8" s="61" customFormat="1" ht="14.25" customHeight="1">
      <c r="A100" s="23">
        <v>44034</v>
      </c>
      <c r="B100" s="18" t="s">
        <v>501</v>
      </c>
      <c r="C100" s="15" t="s">
        <v>316</v>
      </c>
      <c r="D100" s="17" t="s">
        <v>502</v>
      </c>
      <c r="E100" s="25">
        <v>416</v>
      </c>
      <c r="F100" s="25">
        <v>41.6</v>
      </c>
      <c r="G100" s="25">
        <f>E100+F100</f>
        <v>457.6</v>
      </c>
      <c r="H100" s="9" t="s">
        <v>317</v>
      </c>
    </row>
    <row r="101" spans="1:8" s="61" customFormat="1" ht="14.25" customHeight="1">
      <c r="A101" s="23">
        <v>44034</v>
      </c>
      <c r="B101" s="18" t="s">
        <v>1879</v>
      </c>
      <c r="C101" s="15" t="s">
        <v>165</v>
      </c>
      <c r="D101" s="15" t="s">
        <v>1880</v>
      </c>
      <c r="E101" s="25">
        <v>106.34</v>
      </c>
      <c r="F101" s="25">
        <v>22.33</v>
      </c>
      <c r="G101" s="25">
        <v>128.66999999999999</v>
      </c>
      <c r="H101" s="54" t="s">
        <v>150</v>
      </c>
    </row>
    <row r="102" spans="1:8" s="61" customFormat="1" ht="14.25" customHeight="1">
      <c r="A102" s="23">
        <v>44035</v>
      </c>
      <c r="B102" s="18" t="s">
        <v>1558</v>
      </c>
      <c r="C102" s="15" t="s">
        <v>764</v>
      </c>
      <c r="D102" s="17" t="s">
        <v>7</v>
      </c>
      <c r="E102" s="25">
        <v>1688.99</v>
      </c>
      <c r="F102" s="25">
        <v>354.69</v>
      </c>
      <c r="G102" s="25">
        <f>E102+F102</f>
        <v>2043.68</v>
      </c>
      <c r="H102" s="12" t="s">
        <v>8</v>
      </c>
    </row>
    <row r="103" spans="1:8" s="61" customFormat="1" ht="14.25" customHeight="1">
      <c r="A103" s="23">
        <v>44035</v>
      </c>
      <c r="B103" s="18">
        <v>8250121193</v>
      </c>
      <c r="C103" s="15" t="s">
        <v>29</v>
      </c>
      <c r="D103" s="17" t="s">
        <v>27</v>
      </c>
      <c r="E103" s="25">
        <v>45.7</v>
      </c>
      <c r="F103" s="25">
        <v>9.6</v>
      </c>
      <c r="G103" s="25">
        <f>E103+F103</f>
        <v>55.300000000000004</v>
      </c>
      <c r="H103" s="54" t="s">
        <v>8</v>
      </c>
    </row>
    <row r="104" spans="1:8" s="62" customFormat="1" ht="15" customHeight="1">
      <c r="A104" s="4">
        <v>44035</v>
      </c>
      <c r="B104" s="18">
        <v>8250120631</v>
      </c>
      <c r="C104" s="12" t="s">
        <v>29</v>
      </c>
      <c r="D104" s="11" t="s">
        <v>27</v>
      </c>
      <c r="E104" s="7">
        <v>113.6</v>
      </c>
      <c r="F104" s="7">
        <v>23.86</v>
      </c>
      <c r="G104" s="7">
        <f>E104+F104</f>
        <v>137.45999999999998</v>
      </c>
      <c r="H104" s="54" t="s">
        <v>8</v>
      </c>
    </row>
    <row r="105" spans="1:8" s="61" customFormat="1" ht="16.399999999999999" customHeight="1">
      <c r="A105" s="23">
        <v>44035</v>
      </c>
      <c r="B105" s="18" t="s">
        <v>513</v>
      </c>
      <c r="C105" s="15" t="s">
        <v>316</v>
      </c>
      <c r="D105" s="17" t="s">
        <v>502</v>
      </c>
      <c r="E105" s="25">
        <v>386</v>
      </c>
      <c r="F105" s="25">
        <v>38.6</v>
      </c>
      <c r="G105" s="25">
        <f>E105+F105</f>
        <v>424.6</v>
      </c>
      <c r="H105" s="31" t="s">
        <v>317</v>
      </c>
    </row>
    <row r="106" spans="1:8" s="62" customFormat="1" ht="14.9" customHeight="1">
      <c r="A106" s="4">
        <v>44036</v>
      </c>
      <c r="B106" s="5">
        <v>1084</v>
      </c>
      <c r="C106" s="12" t="s">
        <v>553</v>
      </c>
      <c r="D106" s="11" t="s">
        <v>27</v>
      </c>
      <c r="E106" s="7">
        <v>1585.44</v>
      </c>
      <c r="F106" s="7">
        <v>332.94</v>
      </c>
      <c r="G106" s="7">
        <f>E106+F106</f>
        <v>1918.38</v>
      </c>
      <c r="H106" s="9" t="s">
        <v>8</v>
      </c>
    </row>
    <row r="107" spans="1:8" s="61" customFormat="1" ht="14.25" customHeight="1">
      <c r="A107" s="23">
        <v>44036</v>
      </c>
      <c r="B107" s="18" t="s">
        <v>1694</v>
      </c>
      <c r="C107" s="15" t="s">
        <v>1657</v>
      </c>
      <c r="D107" s="17" t="s">
        <v>1695</v>
      </c>
      <c r="E107" s="25">
        <v>170</v>
      </c>
      <c r="F107" s="25">
        <v>0</v>
      </c>
      <c r="G107" s="25">
        <v>170</v>
      </c>
      <c r="H107" s="9" t="s">
        <v>13</v>
      </c>
    </row>
    <row r="108" spans="1:8" s="50" customFormat="1" ht="20.149999999999999" customHeight="1">
      <c r="A108" s="23">
        <v>44037</v>
      </c>
      <c r="B108" s="18" t="s">
        <v>1710</v>
      </c>
      <c r="C108" s="15" t="s">
        <v>838</v>
      </c>
      <c r="D108" s="11" t="s">
        <v>1711</v>
      </c>
      <c r="E108" s="25">
        <v>327.18</v>
      </c>
      <c r="F108" s="25">
        <v>68.7</v>
      </c>
      <c r="G108" s="25">
        <v>395.88</v>
      </c>
      <c r="H108" s="9" t="s">
        <v>369</v>
      </c>
    </row>
    <row r="109" spans="1:8" s="50" customFormat="1" ht="20.149999999999999" customHeight="1">
      <c r="A109" s="23">
        <v>44037</v>
      </c>
      <c r="B109" s="18" t="s">
        <v>1712</v>
      </c>
      <c r="C109" s="15" t="s">
        <v>838</v>
      </c>
      <c r="D109" s="11" t="s">
        <v>1713</v>
      </c>
      <c r="E109" s="25">
        <v>327.18</v>
      </c>
      <c r="F109" s="25">
        <v>68.7</v>
      </c>
      <c r="G109" s="25">
        <v>395.88</v>
      </c>
      <c r="H109" s="9" t="s">
        <v>369</v>
      </c>
    </row>
    <row r="110" spans="1:8" s="62" customFormat="1" ht="14.25" customHeight="1">
      <c r="A110" s="4">
        <v>44039</v>
      </c>
      <c r="B110" s="5" t="s">
        <v>1582</v>
      </c>
      <c r="C110" s="14" t="s">
        <v>1109</v>
      </c>
      <c r="D110" s="12" t="s">
        <v>27</v>
      </c>
      <c r="E110" s="7">
        <v>910.85</v>
      </c>
      <c r="F110" s="7">
        <v>191.28</v>
      </c>
      <c r="G110" s="7">
        <f>E110+F110</f>
        <v>1102.1300000000001</v>
      </c>
      <c r="H110" s="9" t="s">
        <v>8</v>
      </c>
    </row>
    <row r="111" spans="1:8" s="62" customFormat="1" ht="14.25" customHeight="1">
      <c r="A111" s="4">
        <v>44039</v>
      </c>
      <c r="B111" s="5">
        <v>4090778379</v>
      </c>
      <c r="C111" s="14" t="s">
        <v>107</v>
      </c>
      <c r="D111" s="11" t="s">
        <v>27</v>
      </c>
      <c r="E111" s="7">
        <v>32.159999999999997</v>
      </c>
      <c r="F111" s="7">
        <v>6.75</v>
      </c>
      <c r="G111" s="7">
        <f>E111+F111</f>
        <v>38.909999999999997</v>
      </c>
      <c r="H111" s="9" t="s">
        <v>8</v>
      </c>
    </row>
    <row r="112" spans="1:8" s="21" customFormat="1" ht="14.9" customHeight="1">
      <c r="A112" s="4">
        <v>44039</v>
      </c>
      <c r="B112" s="10" t="s">
        <v>1709</v>
      </c>
      <c r="C112" s="12" t="s">
        <v>75</v>
      </c>
      <c r="D112" s="11" t="s">
        <v>7</v>
      </c>
      <c r="E112" s="7">
        <v>76.52</v>
      </c>
      <c r="F112" s="7">
        <v>16.07</v>
      </c>
      <c r="G112" s="7">
        <v>92.59</v>
      </c>
      <c r="H112" s="9" t="s">
        <v>8</v>
      </c>
    </row>
    <row r="113" spans="1:8" s="61" customFormat="1" ht="13.5" customHeight="1">
      <c r="A113" s="4">
        <v>44039</v>
      </c>
      <c r="B113" s="18" t="s">
        <v>696</v>
      </c>
      <c r="C113" s="12" t="s">
        <v>683</v>
      </c>
      <c r="D113" s="17" t="s">
        <v>697</v>
      </c>
      <c r="E113" s="25">
        <v>1190</v>
      </c>
      <c r="F113" s="25">
        <v>249.9</v>
      </c>
      <c r="G113" s="25">
        <v>1439.9</v>
      </c>
      <c r="H113" s="9" t="s">
        <v>369</v>
      </c>
    </row>
    <row r="114" spans="1:8" ht="16.399999999999999" customHeight="1">
      <c r="A114" s="4">
        <v>44039</v>
      </c>
      <c r="B114" s="10" t="s">
        <v>489</v>
      </c>
      <c r="C114" s="14" t="s">
        <v>481</v>
      </c>
      <c r="D114" s="21" t="s">
        <v>483</v>
      </c>
      <c r="E114" s="7">
        <v>230</v>
      </c>
      <c r="F114" s="7">
        <v>48.3</v>
      </c>
      <c r="G114" s="7">
        <v>278.3</v>
      </c>
      <c r="H114" s="9" t="s">
        <v>369</v>
      </c>
    </row>
    <row r="115" spans="1:8" s="21" customFormat="1" ht="23.25" customHeight="1">
      <c r="A115" s="4">
        <v>44039</v>
      </c>
      <c r="B115" s="10" t="s">
        <v>532</v>
      </c>
      <c r="C115" s="14" t="s">
        <v>481</v>
      </c>
      <c r="D115" s="11" t="s">
        <v>533</v>
      </c>
      <c r="E115" s="7">
        <v>545.47</v>
      </c>
      <c r="F115" s="7">
        <v>114.55</v>
      </c>
      <c r="G115" s="7">
        <v>660.02</v>
      </c>
      <c r="H115" s="9" t="s">
        <v>369</v>
      </c>
    </row>
    <row r="116" spans="1:8" s="21" customFormat="1" ht="19.5" customHeight="1">
      <c r="A116" s="4">
        <v>44039</v>
      </c>
      <c r="B116" s="10" t="s">
        <v>1775</v>
      </c>
      <c r="C116" s="14" t="s">
        <v>481</v>
      </c>
      <c r="D116" s="11" t="s">
        <v>1776</v>
      </c>
      <c r="E116" s="25">
        <v>120</v>
      </c>
      <c r="F116" s="25">
        <v>25.2</v>
      </c>
      <c r="G116" s="25">
        <v>145.19999999999999</v>
      </c>
      <c r="H116" s="9" t="s">
        <v>369</v>
      </c>
    </row>
    <row r="117" spans="1:8" s="21" customFormat="1" ht="19.5" customHeight="1">
      <c r="A117" s="4">
        <v>44039</v>
      </c>
      <c r="B117" s="37" t="s">
        <v>1681</v>
      </c>
      <c r="C117" s="14" t="s">
        <v>1678</v>
      </c>
      <c r="D117" s="14" t="s">
        <v>1682</v>
      </c>
      <c r="E117" s="25">
        <v>940</v>
      </c>
      <c r="F117" s="25">
        <v>197.4</v>
      </c>
      <c r="G117" s="25">
        <f>E117+F117</f>
        <v>1137.4000000000001</v>
      </c>
      <c r="H117" s="9" t="s">
        <v>1680</v>
      </c>
    </row>
    <row r="118" spans="1:8" s="62" customFormat="1" ht="12.75" customHeight="1">
      <c r="A118" s="4">
        <v>44039</v>
      </c>
      <c r="B118" s="37" t="s">
        <v>1683</v>
      </c>
      <c r="C118" s="14" t="s">
        <v>1678</v>
      </c>
      <c r="D118" s="14" t="s">
        <v>1679</v>
      </c>
      <c r="E118" s="25">
        <v>765</v>
      </c>
      <c r="F118" s="25">
        <v>160.65</v>
      </c>
      <c r="G118" s="25">
        <f>E118+F118</f>
        <v>925.65</v>
      </c>
      <c r="H118" s="9" t="s">
        <v>1680</v>
      </c>
    </row>
    <row r="119" spans="1:8" s="62" customFormat="1" ht="12.75" customHeight="1">
      <c r="A119" s="4">
        <v>44040</v>
      </c>
      <c r="B119" s="10">
        <v>3099</v>
      </c>
      <c r="C119" s="14" t="s">
        <v>1608</v>
      </c>
      <c r="D119" s="11" t="s">
        <v>27</v>
      </c>
      <c r="E119" s="7">
        <v>486.29</v>
      </c>
      <c r="F119" s="7">
        <v>0</v>
      </c>
      <c r="G119" s="7">
        <v>486.29</v>
      </c>
      <c r="H119" s="54" t="s">
        <v>8</v>
      </c>
    </row>
    <row r="120" spans="1:8" s="62" customFormat="1" ht="12.75" customHeight="1">
      <c r="A120" s="4">
        <v>44040</v>
      </c>
      <c r="B120" s="5" t="s">
        <v>1721</v>
      </c>
      <c r="C120" s="9" t="s">
        <v>1722</v>
      </c>
      <c r="D120" s="11" t="s">
        <v>1723</v>
      </c>
      <c r="E120" s="25">
        <v>60</v>
      </c>
      <c r="F120" s="25">
        <v>0</v>
      </c>
      <c r="G120" s="25">
        <v>60</v>
      </c>
      <c r="H120" s="9" t="s">
        <v>13</v>
      </c>
    </row>
    <row r="121" spans="1:8" s="62" customFormat="1" ht="14.9" customHeight="1">
      <c r="A121" s="4">
        <v>44040</v>
      </c>
      <c r="B121" s="3" t="s">
        <v>2514</v>
      </c>
      <c r="C121" s="12" t="s">
        <v>2515</v>
      </c>
      <c r="D121" s="11" t="s">
        <v>2518</v>
      </c>
      <c r="E121" s="7">
        <v>402.04</v>
      </c>
      <c r="F121" s="7">
        <v>0</v>
      </c>
      <c r="G121" s="7">
        <v>402.04</v>
      </c>
      <c r="H121" s="9" t="s">
        <v>2508</v>
      </c>
    </row>
    <row r="122" spans="1:8" s="62" customFormat="1" ht="14.9" customHeight="1">
      <c r="A122" s="4">
        <v>44041</v>
      </c>
      <c r="B122" s="5" t="s">
        <v>1626</v>
      </c>
      <c r="C122" s="14" t="s">
        <v>107</v>
      </c>
      <c r="D122" s="11" t="s">
        <v>27</v>
      </c>
      <c r="E122" s="7">
        <v>36.85</v>
      </c>
      <c r="F122" s="7">
        <v>7.74</v>
      </c>
      <c r="G122" s="7">
        <f>E122+F122</f>
        <v>44.59</v>
      </c>
      <c r="H122" s="9" t="s">
        <v>8</v>
      </c>
    </row>
    <row r="123" spans="1:8" s="62" customFormat="1" ht="14.9" customHeight="1">
      <c r="A123" s="4">
        <v>44041</v>
      </c>
      <c r="B123" s="5" t="s">
        <v>1742</v>
      </c>
      <c r="C123" s="14" t="s">
        <v>677</v>
      </c>
      <c r="D123" s="11" t="s">
        <v>1741</v>
      </c>
      <c r="E123" s="7">
        <v>1945</v>
      </c>
      <c r="F123" s="7">
        <v>408.45</v>
      </c>
      <c r="G123" s="7">
        <f>E123+F123</f>
        <v>2353.4499999999998</v>
      </c>
      <c r="H123" s="54" t="s">
        <v>679</v>
      </c>
    </row>
    <row r="124" spans="1:8" s="21" customFormat="1" ht="20.149999999999999" customHeight="1">
      <c r="A124" s="4">
        <v>44041</v>
      </c>
      <c r="B124" s="5" t="s">
        <v>390</v>
      </c>
      <c r="C124" s="14" t="s">
        <v>380</v>
      </c>
      <c r="D124" s="26" t="s">
        <v>391</v>
      </c>
      <c r="E124" s="7">
        <v>178.68</v>
      </c>
      <c r="F124" s="7">
        <v>17.87</v>
      </c>
      <c r="G124" s="7">
        <f>E124+F124</f>
        <v>196.55</v>
      </c>
      <c r="H124" s="9" t="s">
        <v>179</v>
      </c>
    </row>
    <row r="125" spans="1:8" s="61" customFormat="1" ht="14.25" customHeight="1">
      <c r="A125" s="23">
        <v>44041</v>
      </c>
      <c r="B125" s="18" t="s">
        <v>392</v>
      </c>
      <c r="C125" s="26" t="s">
        <v>380</v>
      </c>
      <c r="D125" s="26" t="s">
        <v>391</v>
      </c>
      <c r="E125" s="25">
        <v>239.0090909090909</v>
      </c>
      <c r="F125" s="25">
        <v>23.900909090909092</v>
      </c>
      <c r="G125" s="25">
        <v>262.91000000000003</v>
      </c>
      <c r="H125" s="9" t="s">
        <v>179</v>
      </c>
    </row>
    <row r="126" spans="1:8" s="62" customFormat="1" ht="14.9" customHeight="1">
      <c r="A126" s="4">
        <v>44042</v>
      </c>
      <c r="B126" s="21">
        <v>8250124585</v>
      </c>
      <c r="C126" s="14" t="s">
        <v>29</v>
      </c>
      <c r="D126" s="21" t="s">
        <v>27</v>
      </c>
      <c r="E126" s="48">
        <v>470.4</v>
      </c>
      <c r="F126" s="48">
        <v>98.78</v>
      </c>
      <c r="G126" s="48">
        <f t="shared" ref="G126:G132" si="3">E126+F126</f>
        <v>569.17999999999995</v>
      </c>
      <c r="H126" s="9" t="s">
        <v>8</v>
      </c>
    </row>
    <row r="127" spans="1:8" s="49" customFormat="1" ht="20.149999999999999" customHeight="1">
      <c r="A127" s="44">
        <v>44042</v>
      </c>
      <c r="B127" s="27" t="s">
        <v>1625</v>
      </c>
      <c r="C127" s="30" t="s">
        <v>1624</v>
      </c>
      <c r="D127" s="24" t="s">
        <v>27</v>
      </c>
      <c r="E127" s="22">
        <v>482.85</v>
      </c>
      <c r="F127" s="22">
        <v>101.4</v>
      </c>
      <c r="G127" s="22">
        <f t="shared" si="3"/>
        <v>584.25</v>
      </c>
      <c r="H127" s="9" t="s">
        <v>8</v>
      </c>
    </row>
    <row r="128" spans="1:8" ht="14.9" customHeight="1">
      <c r="A128" s="4">
        <v>44042</v>
      </c>
      <c r="B128" s="10">
        <v>203992</v>
      </c>
      <c r="C128" s="14" t="s">
        <v>458</v>
      </c>
      <c r="D128" s="11" t="s">
        <v>27</v>
      </c>
      <c r="E128" s="22">
        <v>2302.94</v>
      </c>
      <c r="F128" s="7">
        <v>483.62</v>
      </c>
      <c r="G128" s="22">
        <f t="shared" si="3"/>
        <v>2786.56</v>
      </c>
      <c r="H128" s="54" t="s">
        <v>8</v>
      </c>
    </row>
    <row r="129" spans="1:8" ht="14.9" customHeight="1">
      <c r="A129" s="4">
        <v>44042</v>
      </c>
      <c r="B129" s="5">
        <v>195259294</v>
      </c>
      <c r="C129" s="14" t="s">
        <v>1668</v>
      </c>
      <c r="D129" s="14" t="s">
        <v>27</v>
      </c>
      <c r="E129" s="22">
        <v>568</v>
      </c>
      <c r="F129" s="7">
        <v>119.28</v>
      </c>
      <c r="G129" s="22">
        <f t="shared" si="3"/>
        <v>687.28</v>
      </c>
      <c r="H129" s="9" t="s">
        <v>8</v>
      </c>
    </row>
    <row r="130" spans="1:8" ht="14.9" customHeight="1">
      <c r="A130" s="4">
        <v>44042</v>
      </c>
      <c r="B130" s="21">
        <v>8250124586</v>
      </c>
      <c r="C130" s="14" t="s">
        <v>29</v>
      </c>
      <c r="D130" s="21" t="s">
        <v>27</v>
      </c>
      <c r="E130" s="51">
        <v>64.7</v>
      </c>
      <c r="F130" s="48">
        <v>13.59</v>
      </c>
      <c r="G130" s="51">
        <f t="shared" si="3"/>
        <v>78.290000000000006</v>
      </c>
      <c r="H130" s="9" t="s">
        <v>8</v>
      </c>
    </row>
    <row r="131" spans="1:8" s="62" customFormat="1" ht="14.25" customHeight="1">
      <c r="A131" s="4">
        <v>44042</v>
      </c>
      <c r="B131" s="5" t="s">
        <v>1736</v>
      </c>
      <c r="C131" s="14" t="s">
        <v>1624</v>
      </c>
      <c r="D131" s="11" t="s">
        <v>27</v>
      </c>
      <c r="E131" s="7">
        <v>111.12</v>
      </c>
      <c r="F131" s="7">
        <v>23.34</v>
      </c>
      <c r="G131" s="7">
        <f t="shared" si="3"/>
        <v>134.46</v>
      </c>
      <c r="H131" s="9" t="s">
        <v>8</v>
      </c>
    </row>
    <row r="132" spans="1:8" s="50" customFormat="1" ht="20.149999999999999" customHeight="1">
      <c r="A132" s="23">
        <v>44042</v>
      </c>
      <c r="B132" s="18" t="s">
        <v>1460</v>
      </c>
      <c r="C132" s="15" t="s">
        <v>1456</v>
      </c>
      <c r="D132" s="11" t="s">
        <v>1461</v>
      </c>
      <c r="E132" s="25">
        <v>2750</v>
      </c>
      <c r="F132" s="25">
        <v>577.5</v>
      </c>
      <c r="G132" s="25">
        <f t="shared" si="3"/>
        <v>3327.5</v>
      </c>
      <c r="H132" s="9" t="s">
        <v>369</v>
      </c>
    </row>
    <row r="133" spans="1:8" s="62" customFormat="1" ht="16.399999999999999" customHeight="1">
      <c r="A133" s="4">
        <v>44042</v>
      </c>
      <c r="B133" s="5" t="s">
        <v>1769</v>
      </c>
      <c r="C133" s="12" t="s">
        <v>475</v>
      </c>
      <c r="D133" s="11" t="s">
        <v>1767</v>
      </c>
      <c r="E133" s="7">
        <v>147.46</v>
      </c>
      <c r="F133" s="7">
        <v>30.97</v>
      </c>
      <c r="G133" s="7">
        <v>178.43</v>
      </c>
      <c r="H133" s="9" t="s">
        <v>369</v>
      </c>
    </row>
    <row r="134" spans="1:8" s="50" customFormat="1" ht="20.149999999999999" customHeight="1">
      <c r="A134" s="4">
        <v>44043</v>
      </c>
      <c r="B134" s="18">
        <v>575119</v>
      </c>
      <c r="C134" s="12" t="s">
        <v>1168</v>
      </c>
      <c r="D134" s="17" t="s">
        <v>1278</v>
      </c>
      <c r="E134" s="25">
        <v>2864.4</v>
      </c>
      <c r="F134" s="25">
        <v>601.52</v>
      </c>
      <c r="G134" s="25">
        <f>E134+F134</f>
        <v>3465.92</v>
      </c>
      <c r="H134" s="9" t="s">
        <v>8</v>
      </c>
    </row>
    <row r="135" spans="1:8" s="61" customFormat="1" ht="14.9" customHeight="1">
      <c r="A135" s="23">
        <v>44043</v>
      </c>
      <c r="B135" s="18" t="s">
        <v>1575</v>
      </c>
      <c r="C135" s="12" t="s">
        <v>130</v>
      </c>
      <c r="D135" s="17" t="s">
        <v>27</v>
      </c>
      <c r="E135" s="25">
        <v>1228</v>
      </c>
      <c r="F135" s="25">
        <v>257.88</v>
      </c>
      <c r="G135" s="25">
        <f>E135+F135</f>
        <v>1485.88</v>
      </c>
      <c r="H135" s="12" t="s">
        <v>8</v>
      </c>
    </row>
    <row r="136" spans="1:8" s="61" customFormat="1" ht="14.9" customHeight="1">
      <c r="A136" s="23">
        <v>44043</v>
      </c>
      <c r="B136" s="18" t="s">
        <v>1627</v>
      </c>
      <c r="C136" s="14" t="s">
        <v>107</v>
      </c>
      <c r="D136" s="17" t="s">
        <v>27</v>
      </c>
      <c r="E136" s="25">
        <v>10.55</v>
      </c>
      <c r="F136" s="25">
        <v>0</v>
      </c>
      <c r="G136" s="25">
        <v>10.55</v>
      </c>
      <c r="H136" s="9" t="s">
        <v>8</v>
      </c>
    </row>
    <row r="137" spans="1:8" s="21" customFormat="1" ht="20.149999999999999" customHeight="1">
      <c r="A137" s="4">
        <v>44043</v>
      </c>
      <c r="B137" s="21" t="s">
        <v>1630</v>
      </c>
      <c r="C137" s="12" t="s">
        <v>52</v>
      </c>
      <c r="D137" s="21" t="s">
        <v>45</v>
      </c>
      <c r="E137" s="48">
        <v>142.26</v>
      </c>
      <c r="F137" s="48">
        <v>29.87</v>
      </c>
      <c r="G137" s="47">
        <v>172.13</v>
      </c>
      <c r="H137" s="54" t="s">
        <v>46</v>
      </c>
    </row>
    <row r="138" spans="1:8" s="21" customFormat="1" ht="20.149999999999999" customHeight="1">
      <c r="A138" s="4">
        <v>44043</v>
      </c>
      <c r="B138" s="5" t="s">
        <v>1632</v>
      </c>
      <c r="C138" s="14" t="s">
        <v>1203</v>
      </c>
      <c r="D138" s="14" t="s">
        <v>27</v>
      </c>
      <c r="E138" s="7">
        <v>62.45</v>
      </c>
      <c r="F138" s="7">
        <v>13.11</v>
      </c>
      <c r="G138" s="7">
        <f t="shared" ref="G138:G147" si="4">E138+F138</f>
        <v>75.56</v>
      </c>
      <c r="H138" s="9" t="s">
        <v>8</v>
      </c>
    </row>
    <row r="139" spans="1:8" s="21" customFormat="1" ht="20.149999999999999" customHeight="1">
      <c r="A139" s="4">
        <v>44043</v>
      </c>
      <c r="B139" s="21" t="s">
        <v>1646</v>
      </c>
      <c r="C139" s="12" t="s">
        <v>52</v>
      </c>
      <c r="D139" s="21" t="s">
        <v>45</v>
      </c>
      <c r="E139" s="48">
        <v>433.2</v>
      </c>
      <c r="F139" s="48">
        <v>90.97</v>
      </c>
      <c r="G139" s="48">
        <f t="shared" si="4"/>
        <v>524.16999999999996</v>
      </c>
      <c r="H139" s="54" t="s">
        <v>46</v>
      </c>
    </row>
    <row r="140" spans="1:8" s="50" customFormat="1" ht="20.149999999999999" customHeight="1">
      <c r="A140" s="23">
        <v>44043</v>
      </c>
      <c r="B140" s="50" t="s">
        <v>1669</v>
      </c>
      <c r="C140" s="15" t="s">
        <v>52</v>
      </c>
      <c r="D140" s="21" t="s">
        <v>45</v>
      </c>
      <c r="E140" s="47">
        <v>157.44999999999999</v>
      </c>
      <c r="F140" s="47">
        <v>33.06</v>
      </c>
      <c r="G140" s="47">
        <f t="shared" si="4"/>
        <v>190.51</v>
      </c>
      <c r="H140" s="54" t="s">
        <v>46</v>
      </c>
    </row>
    <row r="141" spans="1:8" s="21" customFormat="1" ht="19.5" customHeight="1">
      <c r="A141" s="4">
        <v>44043</v>
      </c>
      <c r="B141" s="5" t="s">
        <v>1670</v>
      </c>
      <c r="C141" s="14" t="s">
        <v>26</v>
      </c>
      <c r="D141" s="11" t="s">
        <v>7</v>
      </c>
      <c r="E141" s="25">
        <v>167.9</v>
      </c>
      <c r="F141" s="25">
        <v>35.26</v>
      </c>
      <c r="G141" s="25">
        <f t="shared" si="4"/>
        <v>203.16</v>
      </c>
      <c r="H141" s="9" t="s">
        <v>8</v>
      </c>
    </row>
    <row r="142" spans="1:8" s="21" customFormat="1" ht="19.5" customHeight="1">
      <c r="A142" s="4">
        <v>44043</v>
      </c>
      <c r="B142" s="5" t="s">
        <v>1674</v>
      </c>
      <c r="C142" s="14" t="s">
        <v>26</v>
      </c>
      <c r="D142" s="11" t="s">
        <v>7</v>
      </c>
      <c r="E142" s="25">
        <v>184.3</v>
      </c>
      <c r="F142" s="25">
        <v>38.700000000000003</v>
      </c>
      <c r="G142" s="25">
        <f t="shared" si="4"/>
        <v>223</v>
      </c>
      <c r="H142" s="9" t="s">
        <v>8</v>
      </c>
    </row>
    <row r="143" spans="1:8" s="49" customFormat="1" ht="21" customHeight="1">
      <c r="A143" s="44">
        <v>44043</v>
      </c>
      <c r="B143" s="49">
        <v>7061844812</v>
      </c>
      <c r="C143" s="49" t="s">
        <v>347</v>
      </c>
      <c r="D143" s="21" t="s">
        <v>27</v>
      </c>
      <c r="E143" s="51">
        <v>137.69999999999999</v>
      </c>
      <c r="F143" s="51">
        <v>28.92</v>
      </c>
      <c r="G143" s="51">
        <f t="shared" si="4"/>
        <v>166.62</v>
      </c>
      <c r="H143" s="9" t="s">
        <v>8</v>
      </c>
    </row>
    <row r="144" spans="1:8" s="62" customFormat="1" ht="12.75" customHeight="1">
      <c r="A144" s="4">
        <v>44043</v>
      </c>
      <c r="B144" s="21" t="s">
        <v>1690</v>
      </c>
      <c r="C144" s="12" t="s">
        <v>52</v>
      </c>
      <c r="D144" s="21" t="s">
        <v>45</v>
      </c>
      <c r="E144" s="48">
        <v>566.80999999999995</v>
      </c>
      <c r="F144" s="48">
        <v>119.03</v>
      </c>
      <c r="G144" s="48">
        <f t="shared" si="4"/>
        <v>685.83999999999992</v>
      </c>
      <c r="H144" s="54" t="s">
        <v>46</v>
      </c>
    </row>
    <row r="145" spans="1:8" s="62" customFormat="1" ht="14.25" customHeight="1">
      <c r="A145" s="4">
        <v>44043</v>
      </c>
      <c r="B145" s="21" t="s">
        <v>1702</v>
      </c>
      <c r="C145" s="12" t="s">
        <v>52</v>
      </c>
      <c r="D145" s="21" t="s">
        <v>45</v>
      </c>
      <c r="E145" s="48">
        <v>66.650000000000006</v>
      </c>
      <c r="F145" s="48">
        <v>14</v>
      </c>
      <c r="G145" s="48">
        <f t="shared" si="4"/>
        <v>80.650000000000006</v>
      </c>
      <c r="H145" s="54" t="s">
        <v>46</v>
      </c>
    </row>
    <row r="146" spans="1:8" s="21" customFormat="1" ht="20.149999999999999" customHeight="1">
      <c r="A146" s="4">
        <v>44043</v>
      </c>
      <c r="B146" s="21" t="s">
        <v>1703</v>
      </c>
      <c r="C146" s="12" t="s">
        <v>52</v>
      </c>
      <c r="D146" s="21" t="s">
        <v>45</v>
      </c>
      <c r="E146" s="48">
        <v>267.98</v>
      </c>
      <c r="F146" s="48">
        <v>56.28</v>
      </c>
      <c r="G146" s="48">
        <f t="shared" si="4"/>
        <v>324.26</v>
      </c>
      <c r="H146" s="54" t="s">
        <v>46</v>
      </c>
    </row>
    <row r="147" spans="1:8" s="62" customFormat="1" ht="15" customHeight="1">
      <c r="A147" s="4">
        <v>44043</v>
      </c>
      <c r="B147" s="21" t="s">
        <v>1734</v>
      </c>
      <c r="C147" s="12" t="s">
        <v>52</v>
      </c>
      <c r="D147" s="21" t="s">
        <v>45</v>
      </c>
      <c r="E147" s="48">
        <v>573.86</v>
      </c>
      <c r="F147" s="48">
        <v>120.51</v>
      </c>
      <c r="G147" s="48">
        <f t="shared" si="4"/>
        <v>694.37</v>
      </c>
      <c r="H147" s="54" t="s">
        <v>46</v>
      </c>
    </row>
    <row r="148" spans="1:8" s="62" customFormat="1" ht="15" customHeight="1">
      <c r="A148" s="4">
        <v>44043</v>
      </c>
      <c r="B148" s="5" t="s">
        <v>1156</v>
      </c>
      <c r="C148" s="12" t="s">
        <v>1064</v>
      </c>
      <c r="D148" s="12" t="s">
        <v>1157</v>
      </c>
      <c r="E148" s="7">
        <v>420.23</v>
      </c>
      <c r="F148" s="7">
        <v>88.25</v>
      </c>
      <c r="G148" s="7">
        <v>508.48</v>
      </c>
      <c r="H148" s="9" t="s">
        <v>369</v>
      </c>
    </row>
    <row r="149" spans="1:8" s="62" customFormat="1" ht="15" customHeight="1">
      <c r="A149" s="4">
        <v>44043</v>
      </c>
      <c r="B149" s="5" t="s">
        <v>855</v>
      </c>
      <c r="C149" s="12" t="s">
        <v>93</v>
      </c>
      <c r="D149" s="11" t="s">
        <v>856</v>
      </c>
      <c r="E149" s="7">
        <v>19</v>
      </c>
      <c r="F149" s="7">
        <v>3.99</v>
      </c>
      <c r="G149" s="7">
        <f>E149+F149</f>
        <v>22.990000000000002</v>
      </c>
      <c r="H149" s="9" t="s">
        <v>95</v>
      </c>
    </row>
    <row r="150" spans="1:8" s="49" customFormat="1" ht="21" customHeight="1">
      <c r="A150" s="44">
        <v>44043</v>
      </c>
      <c r="B150" s="27" t="s">
        <v>862</v>
      </c>
      <c r="C150" s="29" t="s">
        <v>93</v>
      </c>
      <c r="D150" s="11" t="s">
        <v>863</v>
      </c>
      <c r="E150" s="22">
        <v>9.82</v>
      </c>
      <c r="F150" s="22">
        <v>2.06</v>
      </c>
      <c r="G150" s="22">
        <f>E150+F150</f>
        <v>11.88</v>
      </c>
      <c r="H150" s="9" t="s">
        <v>95</v>
      </c>
    </row>
    <row r="151" spans="1:8" s="49" customFormat="1" ht="21" customHeight="1">
      <c r="A151" s="44">
        <v>44043</v>
      </c>
      <c r="B151" s="27" t="s">
        <v>1001</v>
      </c>
      <c r="C151" s="43" t="s">
        <v>982</v>
      </c>
      <c r="D151" s="14" t="s">
        <v>1002</v>
      </c>
      <c r="E151" s="22">
        <v>1294</v>
      </c>
      <c r="F151" s="22">
        <v>271.74</v>
      </c>
      <c r="G151" s="22">
        <v>1565.74</v>
      </c>
      <c r="H151" s="54" t="s">
        <v>984</v>
      </c>
    </row>
    <row r="152" spans="1:8" s="21" customFormat="1" ht="20.149999999999999" customHeight="1">
      <c r="A152" s="4">
        <v>44043</v>
      </c>
      <c r="B152" s="5" t="s">
        <v>1003</v>
      </c>
      <c r="C152" s="40" t="s">
        <v>982</v>
      </c>
      <c r="D152" s="14" t="s">
        <v>1002</v>
      </c>
      <c r="E152" s="7">
        <v>211.72727272727272</v>
      </c>
      <c r="F152" s="7">
        <v>44.462727272727271</v>
      </c>
      <c r="G152" s="7">
        <v>256.19</v>
      </c>
      <c r="H152" s="54" t="s">
        <v>984</v>
      </c>
    </row>
    <row r="153" spans="1:8" s="50" customFormat="1" ht="20.149999999999999" customHeight="1">
      <c r="A153" s="4">
        <v>44043</v>
      </c>
      <c r="B153" s="32">
        <v>2007006</v>
      </c>
      <c r="C153" s="14" t="s">
        <v>217</v>
      </c>
      <c r="D153" s="11" t="s">
        <v>226</v>
      </c>
      <c r="E153" s="25">
        <v>5550</v>
      </c>
      <c r="F153" s="25">
        <v>1165.5</v>
      </c>
      <c r="G153" s="25">
        <f>E153+F153</f>
        <v>6715.5</v>
      </c>
      <c r="H153" s="9" t="s">
        <v>218</v>
      </c>
    </row>
    <row r="154" spans="1:8" s="21" customFormat="1" ht="23.25" customHeight="1">
      <c r="A154" s="4">
        <v>44043</v>
      </c>
      <c r="B154" s="5" t="s">
        <v>412</v>
      </c>
      <c r="C154" s="12" t="s">
        <v>399</v>
      </c>
      <c r="D154" s="11" t="s">
        <v>413</v>
      </c>
      <c r="E154" s="7">
        <v>7814.44</v>
      </c>
      <c r="F154" s="7">
        <v>1641.03</v>
      </c>
      <c r="G154" s="7">
        <v>9455.4699999999993</v>
      </c>
      <c r="H154" s="54" t="s">
        <v>150</v>
      </c>
    </row>
    <row r="155" spans="1:8" s="50" customFormat="1" ht="20.149999999999999" customHeight="1">
      <c r="A155" s="23">
        <v>44043</v>
      </c>
      <c r="B155" s="32">
        <v>8</v>
      </c>
      <c r="C155" s="14" t="s">
        <v>424</v>
      </c>
      <c r="D155" s="17" t="s">
        <v>436</v>
      </c>
      <c r="E155" s="25">
        <v>9111.57</v>
      </c>
      <c r="F155" s="25">
        <v>1913.43</v>
      </c>
      <c r="G155" s="25">
        <v>11025</v>
      </c>
      <c r="H155" s="9" t="s">
        <v>425</v>
      </c>
    </row>
    <row r="156" spans="1:8" s="50" customFormat="1" ht="20.149999999999999" customHeight="1">
      <c r="A156" s="23">
        <v>44043</v>
      </c>
      <c r="B156" s="32">
        <v>2000037999</v>
      </c>
      <c r="C156" s="14" t="s">
        <v>751</v>
      </c>
      <c r="D156" s="17" t="s">
        <v>758</v>
      </c>
      <c r="E156" s="25">
        <v>294.22000000000003</v>
      </c>
      <c r="F156" s="25">
        <v>61.79</v>
      </c>
      <c r="G156" s="25">
        <f t="shared" ref="G156:G161" si="5">E156+F156</f>
        <v>356.01000000000005</v>
      </c>
      <c r="H156" s="54" t="s">
        <v>150</v>
      </c>
    </row>
    <row r="157" spans="1:8" s="61" customFormat="1" ht="13.5" customHeight="1">
      <c r="A157" s="23">
        <v>44043</v>
      </c>
      <c r="B157" s="18" t="s">
        <v>792</v>
      </c>
      <c r="C157" s="15" t="s">
        <v>775</v>
      </c>
      <c r="D157" s="24" t="s">
        <v>793</v>
      </c>
      <c r="E157" s="25">
        <v>2479.69</v>
      </c>
      <c r="F157" s="25">
        <v>520.73</v>
      </c>
      <c r="G157" s="25">
        <f t="shared" si="5"/>
        <v>3000.42</v>
      </c>
      <c r="H157" s="54" t="s">
        <v>150</v>
      </c>
    </row>
    <row r="158" spans="1:8" s="50" customFormat="1" ht="20.149999999999999" customHeight="1">
      <c r="A158" s="23">
        <v>44043</v>
      </c>
      <c r="B158" s="18" t="s">
        <v>1409</v>
      </c>
      <c r="C158" s="15" t="s">
        <v>399</v>
      </c>
      <c r="D158" s="11" t="s">
        <v>1410</v>
      </c>
      <c r="E158" s="25">
        <v>1048.27</v>
      </c>
      <c r="F158" s="25">
        <v>220.14</v>
      </c>
      <c r="G158" s="25">
        <f t="shared" si="5"/>
        <v>1268.4099999999999</v>
      </c>
      <c r="H158" s="54" t="s">
        <v>150</v>
      </c>
    </row>
    <row r="159" spans="1:8" s="62" customFormat="1" ht="15" customHeight="1">
      <c r="A159" s="4">
        <v>44043</v>
      </c>
      <c r="B159" s="37" t="s">
        <v>1720</v>
      </c>
      <c r="C159" s="14" t="s">
        <v>1678</v>
      </c>
      <c r="D159" s="14" t="s">
        <v>1719</v>
      </c>
      <c r="E159" s="7">
        <v>1350</v>
      </c>
      <c r="F159" s="7">
        <v>283.5</v>
      </c>
      <c r="G159" s="7">
        <f t="shared" si="5"/>
        <v>1633.5</v>
      </c>
      <c r="H159" s="54" t="s">
        <v>1680</v>
      </c>
    </row>
    <row r="160" spans="1:8" s="61" customFormat="1" ht="14.9" customHeight="1">
      <c r="A160" s="23">
        <v>44043</v>
      </c>
      <c r="B160" s="18" t="s">
        <v>1738</v>
      </c>
      <c r="C160" s="12" t="s">
        <v>399</v>
      </c>
      <c r="D160" s="21" t="s">
        <v>1737</v>
      </c>
      <c r="E160" s="25">
        <v>2212.2600000000002</v>
      </c>
      <c r="F160" s="25">
        <v>464.57</v>
      </c>
      <c r="G160" s="7">
        <f t="shared" si="5"/>
        <v>2676.8300000000004</v>
      </c>
      <c r="H160" s="54" t="s">
        <v>150</v>
      </c>
    </row>
    <row r="161" spans="1:8" s="62" customFormat="1" ht="15" customHeight="1">
      <c r="A161" s="4">
        <v>44044</v>
      </c>
      <c r="B161" s="5" t="s">
        <v>1744</v>
      </c>
      <c r="C161" s="12" t="s">
        <v>1227</v>
      </c>
      <c r="D161" s="12" t="s">
        <v>1743</v>
      </c>
      <c r="E161" s="7">
        <v>35.74</v>
      </c>
      <c r="F161" s="7">
        <v>41.61</v>
      </c>
      <c r="G161" s="7">
        <f t="shared" si="5"/>
        <v>77.349999999999994</v>
      </c>
      <c r="H161" s="9" t="s">
        <v>95</v>
      </c>
    </row>
    <row r="162" spans="1:8" s="50" customFormat="1" ht="20.149999999999999" customHeight="1">
      <c r="A162" s="23">
        <v>44044</v>
      </c>
      <c r="B162" s="38" t="s">
        <v>643</v>
      </c>
      <c r="C162" s="26" t="s">
        <v>629</v>
      </c>
      <c r="D162" s="14" t="s">
        <v>644</v>
      </c>
      <c r="E162" s="25">
        <v>2187.5</v>
      </c>
      <c r="F162" s="25">
        <v>459.38</v>
      </c>
      <c r="G162" s="25">
        <v>2646.88</v>
      </c>
      <c r="H162" s="9" t="s">
        <v>369</v>
      </c>
    </row>
    <row r="163" spans="1:8" s="64" customFormat="1" ht="14.25" customHeight="1">
      <c r="A163" s="44">
        <v>44044</v>
      </c>
      <c r="B163" s="52" t="s">
        <v>667</v>
      </c>
      <c r="C163" s="30" t="s">
        <v>629</v>
      </c>
      <c r="D163" s="30" t="s">
        <v>668</v>
      </c>
      <c r="E163" s="22">
        <v>1087.5</v>
      </c>
      <c r="F163" s="22">
        <v>228.38</v>
      </c>
      <c r="G163" s="22">
        <v>1315.88</v>
      </c>
      <c r="H163" s="9" t="s">
        <v>369</v>
      </c>
    </row>
    <row r="164" spans="1:8" s="50" customFormat="1" ht="20.149999999999999" customHeight="1">
      <c r="A164" s="23">
        <v>44044</v>
      </c>
      <c r="B164" s="18" t="s">
        <v>1059</v>
      </c>
      <c r="C164" s="15" t="s">
        <v>1051</v>
      </c>
      <c r="D164" s="12" t="s">
        <v>1052</v>
      </c>
      <c r="E164" s="25">
        <v>8</v>
      </c>
      <c r="F164" s="25">
        <v>1.68</v>
      </c>
      <c r="G164" s="7">
        <v>9.68</v>
      </c>
      <c r="H164" s="54" t="s">
        <v>984</v>
      </c>
    </row>
    <row r="165" spans="1:8" s="64" customFormat="1" ht="14.9" customHeight="1">
      <c r="A165" s="44">
        <v>44044</v>
      </c>
      <c r="B165" s="27" t="s">
        <v>892</v>
      </c>
      <c r="C165" s="30" t="s">
        <v>878</v>
      </c>
      <c r="D165" s="30" t="s">
        <v>893</v>
      </c>
      <c r="E165" s="22">
        <v>155</v>
      </c>
      <c r="F165" s="22">
        <v>32.549999999999997</v>
      </c>
      <c r="G165" s="22">
        <v>187.55</v>
      </c>
      <c r="H165" s="9" t="s">
        <v>806</v>
      </c>
    </row>
    <row r="166" spans="1:8" s="62" customFormat="1" ht="15" customHeight="1">
      <c r="A166" s="4">
        <v>44046</v>
      </c>
      <c r="B166" s="5" t="s">
        <v>1581</v>
      </c>
      <c r="C166" s="29" t="s">
        <v>1264</v>
      </c>
      <c r="D166" s="11" t="s">
        <v>7</v>
      </c>
      <c r="E166" s="7">
        <v>929.9</v>
      </c>
      <c r="F166" s="7">
        <v>195.28</v>
      </c>
      <c r="G166" s="25">
        <f>E166+F166</f>
        <v>1125.18</v>
      </c>
      <c r="H166" s="9" t="s">
        <v>8</v>
      </c>
    </row>
    <row r="167" spans="1:8" s="62" customFormat="1" ht="14.25" customHeight="1">
      <c r="A167" s="4">
        <v>44046</v>
      </c>
      <c r="B167" s="5" t="s">
        <v>1585</v>
      </c>
      <c r="C167" s="12" t="s">
        <v>264</v>
      </c>
      <c r="D167" s="11" t="s">
        <v>27</v>
      </c>
      <c r="E167" s="7">
        <v>3.45</v>
      </c>
      <c r="F167" s="7">
        <v>0.72</v>
      </c>
      <c r="G167" s="25">
        <f>E167+F167</f>
        <v>4.17</v>
      </c>
      <c r="H167" s="12" t="s">
        <v>8</v>
      </c>
    </row>
    <row r="168" spans="1:8" s="62" customFormat="1" ht="14.25" customHeight="1">
      <c r="A168" s="4">
        <v>44046</v>
      </c>
      <c r="B168" s="21">
        <v>8250126082</v>
      </c>
      <c r="C168" s="14" t="s">
        <v>29</v>
      </c>
      <c r="D168" s="21" t="s">
        <v>27</v>
      </c>
      <c r="E168" s="48">
        <v>170</v>
      </c>
      <c r="F168" s="48">
        <v>35.700000000000003</v>
      </c>
      <c r="G168" s="47">
        <f>E168+F168</f>
        <v>205.7</v>
      </c>
      <c r="H168" s="9" t="s">
        <v>8</v>
      </c>
    </row>
    <row r="169" spans="1:8" s="49" customFormat="1" ht="20.149999999999999" customHeight="1">
      <c r="A169" s="44">
        <v>44046</v>
      </c>
      <c r="B169" s="49">
        <v>8250126080</v>
      </c>
      <c r="C169" s="14" t="s">
        <v>29</v>
      </c>
      <c r="D169" s="49" t="s">
        <v>27</v>
      </c>
      <c r="E169" s="51">
        <v>171.88</v>
      </c>
      <c r="F169" s="51">
        <v>36.1</v>
      </c>
      <c r="G169" s="51">
        <f>E169+F169</f>
        <v>207.98</v>
      </c>
      <c r="H169" s="9" t="s">
        <v>8</v>
      </c>
    </row>
    <row r="170" spans="1:8" s="49" customFormat="1" ht="20.149999999999999" customHeight="1">
      <c r="A170" s="44">
        <v>44046</v>
      </c>
      <c r="B170" s="49">
        <v>8250126081</v>
      </c>
      <c r="C170" s="14" t="s">
        <v>29</v>
      </c>
      <c r="D170" s="49" t="s">
        <v>27</v>
      </c>
      <c r="E170" s="51">
        <v>236.87</v>
      </c>
      <c r="F170" s="51">
        <v>49.74</v>
      </c>
      <c r="G170" s="51">
        <f>E170+F170</f>
        <v>286.61</v>
      </c>
      <c r="H170" s="9" t="s">
        <v>8</v>
      </c>
    </row>
    <row r="171" spans="1:8" s="62" customFormat="1" ht="14.9" customHeight="1">
      <c r="A171" s="4">
        <v>44046</v>
      </c>
      <c r="B171" s="5" t="s">
        <v>831</v>
      </c>
      <c r="C171" s="14" t="s">
        <v>829</v>
      </c>
      <c r="D171" s="11" t="s">
        <v>830</v>
      </c>
      <c r="E171" s="7">
        <v>20500</v>
      </c>
      <c r="F171" s="7">
        <v>0</v>
      </c>
      <c r="G171" s="7">
        <v>15580</v>
      </c>
      <c r="H171" s="9" t="s">
        <v>369</v>
      </c>
    </row>
    <row r="172" spans="1:8" s="62" customFormat="1" ht="14.9" customHeight="1">
      <c r="A172" s="4">
        <v>44047</v>
      </c>
      <c r="B172" s="10">
        <v>204065</v>
      </c>
      <c r="C172" s="14" t="s">
        <v>458</v>
      </c>
      <c r="D172" s="11" t="s">
        <v>27</v>
      </c>
      <c r="E172" s="7">
        <v>57.48</v>
      </c>
      <c r="F172" s="7">
        <v>12.07</v>
      </c>
      <c r="G172" s="7">
        <f t="shared" ref="G172:G177" si="6">E172+F172</f>
        <v>69.55</v>
      </c>
      <c r="H172" s="54" t="s">
        <v>8</v>
      </c>
    </row>
    <row r="173" spans="1:8" s="62" customFormat="1" ht="14.9" customHeight="1">
      <c r="A173" s="4">
        <v>44047</v>
      </c>
      <c r="B173" s="5" t="s">
        <v>1726</v>
      </c>
      <c r="C173" s="12" t="s">
        <v>343</v>
      </c>
      <c r="D173" s="11" t="s">
        <v>27</v>
      </c>
      <c r="E173" s="7">
        <v>1735.5</v>
      </c>
      <c r="F173" s="7">
        <v>364.46</v>
      </c>
      <c r="G173" s="7">
        <f t="shared" si="6"/>
        <v>2099.96</v>
      </c>
      <c r="H173" s="9" t="s">
        <v>8</v>
      </c>
    </row>
    <row r="174" spans="1:8" s="62" customFormat="1" ht="14.9" customHeight="1">
      <c r="A174" s="4">
        <v>44047</v>
      </c>
      <c r="B174" s="10" t="s">
        <v>1732</v>
      </c>
      <c r="C174" s="14" t="s">
        <v>1731</v>
      </c>
      <c r="D174" s="11" t="s">
        <v>1733</v>
      </c>
      <c r="E174" s="25">
        <v>13440.1</v>
      </c>
      <c r="F174" s="25">
        <v>2822.42</v>
      </c>
      <c r="G174" s="25">
        <f t="shared" si="6"/>
        <v>16262.52</v>
      </c>
      <c r="H174" s="54" t="s">
        <v>8</v>
      </c>
    </row>
    <row r="175" spans="1:8" s="62" customFormat="1" ht="14.9" customHeight="1">
      <c r="A175" s="4">
        <v>44047</v>
      </c>
      <c r="B175" s="5" t="s">
        <v>1290</v>
      </c>
      <c r="C175" s="14" t="s">
        <v>1285</v>
      </c>
      <c r="D175" s="12" t="s">
        <v>1286</v>
      </c>
      <c r="E175" s="7">
        <v>12221.79</v>
      </c>
      <c r="F175" s="7">
        <v>2566.58</v>
      </c>
      <c r="G175" s="25">
        <f t="shared" si="6"/>
        <v>14788.37</v>
      </c>
      <c r="H175" s="9" t="s">
        <v>179</v>
      </c>
    </row>
    <row r="176" spans="1:8" s="62" customFormat="1" ht="15" customHeight="1">
      <c r="A176" s="4">
        <v>44048</v>
      </c>
      <c r="B176" s="5" t="s">
        <v>297</v>
      </c>
      <c r="C176" s="12" t="s">
        <v>288</v>
      </c>
      <c r="D176" s="12" t="s">
        <v>289</v>
      </c>
      <c r="E176" s="7">
        <v>15.62</v>
      </c>
      <c r="F176" s="7">
        <v>3.28</v>
      </c>
      <c r="G176" s="7">
        <f t="shared" si="6"/>
        <v>18.899999999999999</v>
      </c>
      <c r="H176" s="9" t="s">
        <v>179</v>
      </c>
    </row>
    <row r="177" spans="1:8" s="62" customFormat="1" ht="15" customHeight="1">
      <c r="A177" s="4">
        <v>44049</v>
      </c>
      <c r="B177" s="5" t="s">
        <v>503</v>
      </c>
      <c r="C177" s="12" t="s">
        <v>316</v>
      </c>
      <c r="D177" s="11" t="s">
        <v>504</v>
      </c>
      <c r="E177" s="7">
        <v>360</v>
      </c>
      <c r="F177" s="7">
        <v>36</v>
      </c>
      <c r="G177" s="7">
        <f t="shared" si="6"/>
        <v>396</v>
      </c>
      <c r="H177" s="9" t="s">
        <v>317</v>
      </c>
    </row>
    <row r="178" spans="1:8" s="50" customFormat="1" ht="20.149999999999999" customHeight="1">
      <c r="A178" s="23">
        <v>44049</v>
      </c>
      <c r="B178" s="18" t="s">
        <v>1701</v>
      </c>
      <c r="C178" s="14" t="s">
        <v>1699</v>
      </c>
      <c r="D178" s="11" t="s">
        <v>1700</v>
      </c>
      <c r="E178" s="25">
        <v>10725.03</v>
      </c>
      <c r="F178" s="25">
        <v>0</v>
      </c>
      <c r="G178" s="25">
        <f>10725.03+10+4.29</f>
        <v>10739.320000000002</v>
      </c>
      <c r="H178" s="54" t="s">
        <v>41</v>
      </c>
    </row>
    <row r="179" spans="1:8" s="61" customFormat="1" ht="15" customHeight="1">
      <c r="A179" s="23">
        <v>44050</v>
      </c>
      <c r="B179" s="5" t="s">
        <v>1666</v>
      </c>
      <c r="C179" s="14" t="s">
        <v>26</v>
      </c>
      <c r="D179" s="17" t="s">
        <v>7</v>
      </c>
      <c r="E179" s="25">
        <v>399.76</v>
      </c>
      <c r="F179" s="25">
        <v>83.95</v>
      </c>
      <c r="G179" s="25">
        <f>E179+F179</f>
        <v>483.71</v>
      </c>
      <c r="H179" s="9" t="s">
        <v>8</v>
      </c>
    </row>
    <row r="180" spans="1:8" s="61" customFormat="1" ht="15" customHeight="1">
      <c r="A180" s="23">
        <v>44050</v>
      </c>
      <c r="B180" s="10">
        <v>57802123</v>
      </c>
      <c r="C180" s="26" t="s">
        <v>1102</v>
      </c>
      <c r="D180" s="26" t="s">
        <v>27</v>
      </c>
      <c r="E180" s="25">
        <v>280.69</v>
      </c>
      <c r="F180" s="25">
        <v>0</v>
      </c>
      <c r="G180" s="25">
        <v>280.69</v>
      </c>
      <c r="H180" s="9" t="s">
        <v>8</v>
      </c>
    </row>
    <row r="181" spans="1:8" s="62" customFormat="1" ht="14.9" customHeight="1">
      <c r="A181" s="4">
        <v>44050</v>
      </c>
      <c r="B181" s="13">
        <v>876</v>
      </c>
      <c r="C181" s="12" t="s">
        <v>820</v>
      </c>
      <c r="D181" s="11" t="s">
        <v>1828</v>
      </c>
      <c r="E181" s="7">
        <v>900</v>
      </c>
      <c r="F181" s="7">
        <v>189</v>
      </c>
      <c r="G181" s="7">
        <f t="shared" ref="G181:G186" si="7">E181+F181</f>
        <v>1089</v>
      </c>
      <c r="H181" s="54" t="s">
        <v>685</v>
      </c>
    </row>
    <row r="182" spans="1:8" s="62" customFormat="1" ht="14.9" customHeight="1">
      <c r="A182" s="4">
        <v>44050</v>
      </c>
      <c r="B182" s="5" t="s">
        <v>1534</v>
      </c>
      <c r="C182" s="14" t="s">
        <v>26</v>
      </c>
      <c r="D182" s="11" t="s">
        <v>1533</v>
      </c>
      <c r="E182" s="7">
        <v>5901.6</v>
      </c>
      <c r="F182" s="7">
        <v>1239.3399999999999</v>
      </c>
      <c r="G182" s="7">
        <f t="shared" si="7"/>
        <v>7140.9400000000005</v>
      </c>
      <c r="H182" s="9" t="s">
        <v>41</v>
      </c>
    </row>
    <row r="183" spans="1:8" s="62" customFormat="1" ht="14.9" customHeight="1">
      <c r="A183" s="4">
        <v>44051</v>
      </c>
      <c r="B183" s="5" t="s">
        <v>1971</v>
      </c>
      <c r="C183" s="12" t="s">
        <v>1969</v>
      </c>
      <c r="D183" s="11" t="s">
        <v>1970</v>
      </c>
      <c r="E183" s="7">
        <v>29.34</v>
      </c>
      <c r="F183" s="7">
        <v>160.06</v>
      </c>
      <c r="G183" s="7">
        <f t="shared" si="7"/>
        <v>189.4</v>
      </c>
      <c r="H183" s="9" t="s">
        <v>95</v>
      </c>
    </row>
    <row r="184" spans="1:8" s="62" customFormat="1" ht="14.9" customHeight="1">
      <c r="A184" s="4">
        <v>44053</v>
      </c>
      <c r="B184" s="21" t="s">
        <v>1691</v>
      </c>
      <c r="C184" s="12" t="s">
        <v>52</v>
      </c>
      <c r="D184" s="21" t="s">
        <v>45</v>
      </c>
      <c r="E184" s="48">
        <v>247.35</v>
      </c>
      <c r="F184" s="48">
        <v>51.94</v>
      </c>
      <c r="G184" s="47">
        <f t="shared" si="7"/>
        <v>299.28999999999996</v>
      </c>
      <c r="H184" s="54" t="s">
        <v>46</v>
      </c>
    </row>
    <row r="185" spans="1:8" s="62" customFormat="1" ht="14.9" customHeight="1">
      <c r="A185" s="4">
        <v>44053</v>
      </c>
      <c r="B185" s="5" t="s">
        <v>1727</v>
      </c>
      <c r="C185" s="12" t="s">
        <v>343</v>
      </c>
      <c r="D185" s="11" t="s">
        <v>27</v>
      </c>
      <c r="E185" s="7">
        <v>7.74</v>
      </c>
      <c r="F185" s="7">
        <v>1.63</v>
      </c>
      <c r="G185" s="7">
        <f t="shared" si="7"/>
        <v>9.370000000000001</v>
      </c>
      <c r="H185" s="9" t="s">
        <v>8</v>
      </c>
    </row>
    <row r="186" spans="1:8" s="61" customFormat="1" ht="14.25" customHeight="1">
      <c r="A186" s="23">
        <v>44053</v>
      </c>
      <c r="B186" s="50" t="s">
        <v>1740</v>
      </c>
      <c r="C186" s="15" t="s">
        <v>52</v>
      </c>
      <c r="D186" s="50" t="s">
        <v>45</v>
      </c>
      <c r="E186" s="47">
        <v>544.98</v>
      </c>
      <c r="F186" s="47">
        <v>114.45</v>
      </c>
      <c r="G186" s="47">
        <f t="shared" si="7"/>
        <v>659.43000000000006</v>
      </c>
      <c r="H186" s="54" t="s">
        <v>46</v>
      </c>
    </row>
    <row r="187" spans="1:8" s="62" customFormat="1" ht="12.75" customHeight="1">
      <c r="A187" s="4">
        <v>44054</v>
      </c>
      <c r="B187" s="21">
        <v>127734</v>
      </c>
      <c r="C187" s="62" t="s">
        <v>1750</v>
      </c>
      <c r="D187" s="62" t="s">
        <v>27</v>
      </c>
      <c r="E187" s="66">
        <f>227.24+20.5</f>
        <v>247.74</v>
      </c>
      <c r="F187" s="66">
        <v>0</v>
      </c>
      <c r="G187" s="66">
        <v>247.74</v>
      </c>
      <c r="H187" s="9" t="s">
        <v>8</v>
      </c>
    </row>
    <row r="188" spans="1:8" s="61" customFormat="1" ht="14.25" customHeight="1">
      <c r="A188" s="23">
        <v>44054</v>
      </c>
      <c r="B188" s="18">
        <v>62045176</v>
      </c>
      <c r="C188" s="15" t="s">
        <v>264</v>
      </c>
      <c r="D188" s="17" t="s">
        <v>27</v>
      </c>
      <c r="E188" s="25">
        <v>50.29</v>
      </c>
      <c r="F188" s="25">
        <v>10.56</v>
      </c>
      <c r="G188" s="25">
        <f>E188+F188</f>
        <v>60.85</v>
      </c>
      <c r="H188" s="12" t="s">
        <v>8</v>
      </c>
    </row>
    <row r="189" spans="1:8" s="61" customFormat="1" ht="14.25" customHeight="1">
      <c r="A189" s="23">
        <v>44054</v>
      </c>
      <c r="B189" s="18" t="s">
        <v>814</v>
      </c>
      <c r="C189" s="26" t="s">
        <v>804</v>
      </c>
      <c r="D189" s="17" t="s">
        <v>805</v>
      </c>
      <c r="E189" s="25">
        <v>59.28</v>
      </c>
      <c r="F189" s="25">
        <v>12.44900826446281</v>
      </c>
      <c r="G189" s="25">
        <v>71.73</v>
      </c>
      <c r="H189" s="9" t="s">
        <v>806</v>
      </c>
    </row>
    <row r="190" spans="1:8" s="50" customFormat="1" ht="20.149999999999999" customHeight="1">
      <c r="A190" s="23">
        <v>44055</v>
      </c>
      <c r="B190" s="50">
        <v>8250129573</v>
      </c>
      <c r="C190" s="14" t="s">
        <v>29</v>
      </c>
      <c r="D190" s="21" t="s">
        <v>27</v>
      </c>
      <c r="E190" s="47">
        <f>48.4+23</f>
        <v>71.400000000000006</v>
      </c>
      <c r="F190" s="47">
        <f>10.16+4.83</f>
        <v>14.99</v>
      </c>
      <c r="G190" s="47">
        <f>E190+F190</f>
        <v>86.39</v>
      </c>
      <c r="H190" s="9" t="s">
        <v>8</v>
      </c>
    </row>
    <row r="191" spans="1:8" s="50" customFormat="1" ht="20.149999999999999" customHeight="1">
      <c r="A191" s="23">
        <v>44055</v>
      </c>
      <c r="B191" s="50">
        <v>8250129574</v>
      </c>
      <c r="C191" s="14" t="s">
        <v>29</v>
      </c>
      <c r="D191" s="21" t="s">
        <v>27</v>
      </c>
      <c r="E191" s="47">
        <v>49.1</v>
      </c>
      <c r="F191" s="47">
        <v>10.31</v>
      </c>
      <c r="G191" s="47">
        <f>E191+F191</f>
        <v>59.410000000000004</v>
      </c>
      <c r="H191" s="9" t="s">
        <v>8</v>
      </c>
    </row>
    <row r="192" spans="1:8" s="50" customFormat="1" ht="20.149999999999999" customHeight="1">
      <c r="A192" s="23">
        <v>44055</v>
      </c>
      <c r="B192" s="18" t="s">
        <v>972</v>
      </c>
      <c r="C192" s="12" t="s">
        <v>964</v>
      </c>
      <c r="D192" s="11" t="s">
        <v>965</v>
      </c>
      <c r="E192" s="25">
        <v>72.5</v>
      </c>
      <c r="F192" s="25">
        <v>15.23</v>
      </c>
      <c r="G192" s="25">
        <f>E192+F192</f>
        <v>87.73</v>
      </c>
      <c r="H192" s="9" t="s">
        <v>966</v>
      </c>
    </row>
    <row r="193" spans="1:8" s="64" customFormat="1" ht="14.25" customHeight="1">
      <c r="A193" s="44">
        <v>44055</v>
      </c>
      <c r="B193" s="46" t="s">
        <v>2514</v>
      </c>
      <c r="C193" s="12" t="s">
        <v>2515</v>
      </c>
      <c r="D193" s="24" t="s">
        <v>2519</v>
      </c>
      <c r="E193" s="22">
        <v>316.76</v>
      </c>
      <c r="F193" s="22">
        <v>0</v>
      </c>
      <c r="G193" s="22">
        <v>316.76</v>
      </c>
      <c r="H193" s="9" t="s">
        <v>2508</v>
      </c>
    </row>
    <row r="194" spans="1:8" s="50" customFormat="1" ht="20.149999999999999" customHeight="1">
      <c r="A194" s="23">
        <v>44055</v>
      </c>
      <c r="B194" s="18" t="s">
        <v>203</v>
      </c>
      <c r="C194" s="26" t="s">
        <v>178</v>
      </c>
      <c r="D194" s="12" t="s">
        <v>183</v>
      </c>
      <c r="E194" s="25">
        <v>1.94</v>
      </c>
      <c r="F194" s="25">
        <v>0.41</v>
      </c>
      <c r="G194" s="25">
        <f>E194+F194</f>
        <v>2.35</v>
      </c>
      <c r="H194" s="9" t="s">
        <v>179</v>
      </c>
    </row>
    <row r="195" spans="1:8" s="21" customFormat="1" ht="19.5" customHeight="1">
      <c r="A195" s="4">
        <v>44055</v>
      </c>
      <c r="B195" s="5" t="s">
        <v>204</v>
      </c>
      <c r="C195" s="14" t="s">
        <v>178</v>
      </c>
      <c r="D195" s="12" t="s">
        <v>181</v>
      </c>
      <c r="E195" s="7">
        <v>52</v>
      </c>
      <c r="F195" s="7">
        <v>10.92</v>
      </c>
      <c r="G195" s="7">
        <f>E195+F195</f>
        <v>62.92</v>
      </c>
      <c r="H195" s="9" t="s">
        <v>179</v>
      </c>
    </row>
    <row r="196" spans="1:8" s="62" customFormat="1" ht="14.9" customHeight="1">
      <c r="A196" s="4">
        <v>44055</v>
      </c>
      <c r="B196" s="5" t="s">
        <v>205</v>
      </c>
      <c r="C196" s="14" t="s">
        <v>178</v>
      </c>
      <c r="D196" s="12" t="s">
        <v>183</v>
      </c>
      <c r="E196" s="7">
        <v>2.69</v>
      </c>
      <c r="F196" s="7">
        <v>0.56000000000000005</v>
      </c>
      <c r="G196" s="7">
        <f>E196+F196</f>
        <v>3.25</v>
      </c>
      <c r="H196" s="9" t="s">
        <v>179</v>
      </c>
    </row>
    <row r="197" spans="1:8" s="61" customFormat="1" ht="14.25" customHeight="1">
      <c r="A197" s="23">
        <v>44055</v>
      </c>
      <c r="B197" s="18" t="s">
        <v>1677</v>
      </c>
      <c r="C197" s="15" t="s">
        <v>1675</v>
      </c>
      <c r="D197" s="15" t="s">
        <v>1676</v>
      </c>
      <c r="E197" s="25">
        <v>386</v>
      </c>
      <c r="F197" s="25">
        <v>76</v>
      </c>
      <c r="G197" s="25">
        <f>E197+F197</f>
        <v>462</v>
      </c>
      <c r="H197" s="54" t="s">
        <v>41</v>
      </c>
    </row>
    <row r="198" spans="1:8" s="21" customFormat="1" ht="14.9" customHeight="1">
      <c r="A198" s="23">
        <v>44056</v>
      </c>
      <c r="B198" s="10">
        <v>57882815</v>
      </c>
      <c r="C198" s="26" t="s">
        <v>1102</v>
      </c>
      <c r="D198" s="14" t="s">
        <v>27</v>
      </c>
      <c r="E198" s="25">
        <v>5.45</v>
      </c>
      <c r="F198" s="7">
        <v>0</v>
      </c>
      <c r="G198" s="25">
        <v>5.45</v>
      </c>
      <c r="H198" s="9" t="s">
        <v>8</v>
      </c>
    </row>
    <row r="199" spans="1:8" s="50" customFormat="1" ht="20.149999999999999" customHeight="1">
      <c r="A199" s="23">
        <v>44056</v>
      </c>
      <c r="B199" s="18" t="s">
        <v>1760</v>
      </c>
      <c r="C199" s="26" t="s">
        <v>107</v>
      </c>
      <c r="D199" s="11" t="s">
        <v>27</v>
      </c>
      <c r="E199" s="25">
        <v>25.35</v>
      </c>
      <c r="F199" s="25">
        <v>2.48</v>
      </c>
      <c r="G199" s="25">
        <f t="shared" ref="G199:G209" si="8">E199+F199</f>
        <v>27.830000000000002</v>
      </c>
      <c r="H199" s="9" t="s">
        <v>8</v>
      </c>
    </row>
    <row r="200" spans="1:8" s="62" customFormat="1" ht="15" customHeight="1">
      <c r="A200" s="4">
        <v>44057</v>
      </c>
      <c r="B200" s="5" t="s">
        <v>1517</v>
      </c>
      <c r="C200" s="12" t="s">
        <v>343</v>
      </c>
      <c r="D200" s="11" t="s">
        <v>27</v>
      </c>
      <c r="E200" s="7">
        <v>744</v>
      </c>
      <c r="F200" s="7">
        <v>156.24</v>
      </c>
      <c r="G200" s="25">
        <f t="shared" si="8"/>
        <v>900.24</v>
      </c>
      <c r="H200" s="9" t="s">
        <v>8</v>
      </c>
    </row>
    <row r="201" spans="1:8" s="61" customFormat="1" ht="16.399999999999999" customHeight="1">
      <c r="A201" s="23">
        <v>44057</v>
      </c>
      <c r="B201" s="32">
        <v>204261</v>
      </c>
      <c r="C201" s="26" t="s">
        <v>458</v>
      </c>
      <c r="D201" s="17" t="s">
        <v>27</v>
      </c>
      <c r="E201" s="25">
        <v>172.4</v>
      </c>
      <c r="F201" s="25">
        <v>36.200000000000003</v>
      </c>
      <c r="G201" s="25">
        <f t="shared" si="8"/>
        <v>208.60000000000002</v>
      </c>
      <c r="H201" s="63" t="s">
        <v>8</v>
      </c>
    </row>
    <row r="202" spans="1:8" s="50" customFormat="1" ht="20.149999999999999" customHeight="1">
      <c r="A202" s="23">
        <v>44058</v>
      </c>
      <c r="B202" s="32">
        <v>7061851112</v>
      </c>
      <c r="C202" s="26" t="s">
        <v>347</v>
      </c>
      <c r="D202" s="11" t="s">
        <v>27</v>
      </c>
      <c r="E202" s="25">
        <v>74.8</v>
      </c>
      <c r="F202" s="25">
        <v>15.71</v>
      </c>
      <c r="G202" s="25">
        <f t="shared" si="8"/>
        <v>90.509999999999991</v>
      </c>
      <c r="H202" s="9" t="s">
        <v>8</v>
      </c>
    </row>
    <row r="203" spans="1:8" s="61" customFormat="1" ht="13.5" customHeight="1">
      <c r="A203" s="4">
        <v>44058</v>
      </c>
      <c r="B203" s="50">
        <v>7061851113</v>
      </c>
      <c r="C203" s="50" t="s">
        <v>347</v>
      </c>
      <c r="D203" s="50" t="s">
        <v>27</v>
      </c>
      <c r="E203" s="47">
        <v>244.14</v>
      </c>
      <c r="F203" s="47">
        <v>51.27</v>
      </c>
      <c r="G203" s="47">
        <f t="shared" si="8"/>
        <v>295.40999999999997</v>
      </c>
      <c r="H203" s="9" t="s">
        <v>8</v>
      </c>
    </row>
    <row r="204" spans="1:8" s="62" customFormat="1" ht="14.9" customHeight="1">
      <c r="A204" s="4">
        <v>44058</v>
      </c>
      <c r="B204" s="21">
        <v>7061851114</v>
      </c>
      <c r="C204" s="21" t="s">
        <v>347</v>
      </c>
      <c r="D204" s="21" t="s">
        <v>27</v>
      </c>
      <c r="E204" s="48">
        <v>374.8</v>
      </c>
      <c r="F204" s="48">
        <v>78.709999999999994</v>
      </c>
      <c r="G204" s="48">
        <f t="shared" si="8"/>
        <v>453.51</v>
      </c>
      <c r="H204" s="9" t="s">
        <v>8</v>
      </c>
    </row>
    <row r="205" spans="1:8" s="49" customFormat="1" ht="20.149999999999999" customHeight="1">
      <c r="A205" s="44">
        <v>44058</v>
      </c>
      <c r="B205" s="49">
        <v>7061851115</v>
      </c>
      <c r="C205" s="49" t="s">
        <v>347</v>
      </c>
      <c r="D205" s="50" t="s">
        <v>27</v>
      </c>
      <c r="E205" s="51">
        <v>97.44</v>
      </c>
      <c r="F205" s="51">
        <v>20.46</v>
      </c>
      <c r="G205" s="51">
        <f t="shared" si="8"/>
        <v>117.9</v>
      </c>
      <c r="H205" s="9" t="s">
        <v>8</v>
      </c>
    </row>
    <row r="206" spans="1:8" s="64" customFormat="1" ht="15" customHeight="1">
      <c r="A206" s="44">
        <v>44058</v>
      </c>
      <c r="B206" s="49">
        <v>7061851116</v>
      </c>
      <c r="C206" s="49" t="s">
        <v>347</v>
      </c>
      <c r="D206" s="49" t="s">
        <v>1816</v>
      </c>
      <c r="E206" s="51">
        <v>196</v>
      </c>
      <c r="F206" s="51">
        <v>41.16</v>
      </c>
      <c r="G206" s="51">
        <f t="shared" si="8"/>
        <v>237.16</v>
      </c>
      <c r="H206" s="54" t="s">
        <v>150</v>
      </c>
    </row>
    <row r="207" spans="1:8" s="64" customFormat="1" ht="15" customHeight="1">
      <c r="A207" s="44">
        <v>44058</v>
      </c>
      <c r="B207" s="49">
        <v>7061851117</v>
      </c>
      <c r="C207" s="49" t="s">
        <v>347</v>
      </c>
      <c r="D207" s="49" t="s">
        <v>1816</v>
      </c>
      <c r="E207" s="51">
        <v>212</v>
      </c>
      <c r="F207" s="51">
        <v>44.52</v>
      </c>
      <c r="G207" s="51">
        <f t="shared" si="8"/>
        <v>256.52</v>
      </c>
      <c r="H207" s="54" t="s">
        <v>150</v>
      </c>
    </row>
    <row r="208" spans="1:8" s="62" customFormat="1" ht="15" customHeight="1">
      <c r="A208" s="4">
        <v>44060</v>
      </c>
      <c r="B208" s="5" t="s">
        <v>1490</v>
      </c>
      <c r="C208" s="12" t="s">
        <v>343</v>
      </c>
      <c r="D208" s="11" t="s">
        <v>340</v>
      </c>
      <c r="E208" s="7">
        <v>109.02</v>
      </c>
      <c r="F208" s="7">
        <v>22.89</v>
      </c>
      <c r="G208" s="7">
        <f t="shared" si="8"/>
        <v>131.91</v>
      </c>
      <c r="H208" s="9" t="s">
        <v>8</v>
      </c>
    </row>
    <row r="209" spans="1:8" s="61" customFormat="1" ht="14.9" customHeight="1">
      <c r="A209" s="23">
        <v>44060</v>
      </c>
      <c r="B209" s="50" t="s">
        <v>1655</v>
      </c>
      <c r="C209" s="26" t="s">
        <v>144</v>
      </c>
      <c r="D209" s="49" t="s">
        <v>27</v>
      </c>
      <c r="E209" s="47">
        <v>527.5</v>
      </c>
      <c r="F209" s="47">
        <v>110.78</v>
      </c>
      <c r="G209" s="47">
        <f t="shared" si="8"/>
        <v>638.28</v>
      </c>
      <c r="H209" s="9" t="s">
        <v>8</v>
      </c>
    </row>
    <row r="210" spans="1:8" s="21" customFormat="1" ht="20.149999999999999" customHeight="1">
      <c r="A210" s="4">
        <v>44060</v>
      </c>
      <c r="B210" s="21">
        <v>90126978</v>
      </c>
      <c r="C210" s="21" t="s">
        <v>334</v>
      </c>
      <c r="D210" s="21" t="s">
        <v>27</v>
      </c>
      <c r="E210" s="7">
        <v>210</v>
      </c>
      <c r="F210" s="7">
        <v>0</v>
      </c>
      <c r="G210" s="25">
        <v>210</v>
      </c>
      <c r="H210" s="9" t="s">
        <v>8</v>
      </c>
    </row>
    <row r="211" spans="1:8" s="21" customFormat="1" ht="20.149999999999999" customHeight="1">
      <c r="A211" s="4">
        <v>44060</v>
      </c>
      <c r="B211" s="21">
        <v>12842020</v>
      </c>
      <c r="C211" s="21" t="s">
        <v>1718</v>
      </c>
      <c r="D211" s="21" t="s">
        <v>7</v>
      </c>
      <c r="E211" s="55">
        <v>146</v>
      </c>
      <c r="F211" s="7">
        <v>0</v>
      </c>
      <c r="G211" s="55">
        <v>146</v>
      </c>
      <c r="H211" s="9" t="s">
        <v>8</v>
      </c>
    </row>
    <row r="212" spans="1:8" s="50" customFormat="1" ht="20.149999999999999" customHeight="1">
      <c r="A212" s="23">
        <v>44060</v>
      </c>
      <c r="B212" s="18" t="s">
        <v>1761</v>
      </c>
      <c r="C212" s="26" t="s">
        <v>107</v>
      </c>
      <c r="D212" s="11" t="s">
        <v>27</v>
      </c>
      <c r="E212" s="25">
        <v>21.44</v>
      </c>
      <c r="F212" s="25">
        <v>4.5023999999999997</v>
      </c>
      <c r="G212" s="25">
        <f>E212+F212</f>
        <v>25.942399999999999</v>
      </c>
      <c r="H212" s="9" t="s">
        <v>8</v>
      </c>
    </row>
    <row r="213" spans="1:8" s="50" customFormat="1" ht="20.149999999999999" customHeight="1">
      <c r="A213" s="23">
        <v>44060</v>
      </c>
      <c r="B213" s="74" t="s">
        <v>1792</v>
      </c>
      <c r="C213" s="61" t="s">
        <v>1793</v>
      </c>
      <c r="D213" s="62" t="s">
        <v>1794</v>
      </c>
      <c r="E213" s="25">
        <v>485.46</v>
      </c>
      <c r="F213" s="25">
        <v>101.95</v>
      </c>
      <c r="G213" s="25">
        <v>587.41</v>
      </c>
      <c r="H213" s="9" t="s">
        <v>369</v>
      </c>
    </row>
    <row r="214" spans="1:8" s="62" customFormat="1" ht="16.399999999999999" customHeight="1">
      <c r="A214" s="4">
        <v>44061</v>
      </c>
      <c r="B214" s="21">
        <v>8250131021</v>
      </c>
      <c r="C214" s="14" t="s">
        <v>29</v>
      </c>
      <c r="D214" s="21" t="s">
        <v>27</v>
      </c>
      <c r="E214" s="48">
        <v>254</v>
      </c>
      <c r="F214" s="48">
        <v>53.34</v>
      </c>
      <c r="G214" s="48">
        <f>E214+F214</f>
        <v>307.34000000000003</v>
      </c>
      <c r="H214" s="9" t="s">
        <v>8</v>
      </c>
    </row>
    <row r="215" spans="1:8" s="21" customFormat="1" ht="20.149999999999999" customHeight="1">
      <c r="A215" s="4">
        <v>44061</v>
      </c>
      <c r="B215" s="5" t="s">
        <v>1917</v>
      </c>
      <c r="C215" s="12" t="s">
        <v>237</v>
      </c>
      <c r="D215" s="12" t="s">
        <v>27</v>
      </c>
      <c r="E215" s="7">
        <v>8.26</v>
      </c>
      <c r="F215" s="7">
        <v>1.73</v>
      </c>
      <c r="G215" s="7">
        <f>E215+F215</f>
        <v>9.99</v>
      </c>
      <c r="H215" s="54" t="s">
        <v>8</v>
      </c>
    </row>
    <row r="216" spans="1:8" s="49" customFormat="1" ht="20.149999999999999" customHeight="1">
      <c r="A216" s="44">
        <v>44061</v>
      </c>
      <c r="B216" s="49">
        <v>201080</v>
      </c>
      <c r="C216" s="29" t="s">
        <v>1503</v>
      </c>
      <c r="D216" s="49" t="s">
        <v>1504</v>
      </c>
      <c r="E216" s="22">
        <v>3000</v>
      </c>
      <c r="F216" s="22">
        <v>630</v>
      </c>
      <c r="G216" s="22">
        <f>E216+F216</f>
        <v>3630</v>
      </c>
      <c r="H216" s="54" t="s">
        <v>41</v>
      </c>
    </row>
    <row r="217" spans="1:8" s="61" customFormat="1" ht="14.25" customHeight="1">
      <c r="A217" s="23">
        <v>44062</v>
      </c>
      <c r="B217" s="18" t="s">
        <v>1755</v>
      </c>
      <c r="C217" s="26" t="s">
        <v>1754</v>
      </c>
      <c r="D217" s="17" t="s">
        <v>27</v>
      </c>
      <c r="E217" s="25">
        <v>399.67</v>
      </c>
      <c r="F217" s="25">
        <v>0</v>
      </c>
      <c r="G217" s="25">
        <f>399.67+3+10</f>
        <v>412.67</v>
      </c>
      <c r="H217" s="54" t="s">
        <v>8</v>
      </c>
    </row>
    <row r="218" spans="1:8" s="61" customFormat="1" ht="14.25" customHeight="1">
      <c r="A218" s="23">
        <v>44062</v>
      </c>
      <c r="B218" s="61" t="s">
        <v>1763</v>
      </c>
      <c r="C218" s="61" t="s">
        <v>1764</v>
      </c>
      <c r="D218" s="61" t="s">
        <v>1765</v>
      </c>
      <c r="E218" s="25">
        <v>500</v>
      </c>
      <c r="F218" s="25">
        <v>0</v>
      </c>
      <c r="G218" s="25">
        <v>500</v>
      </c>
      <c r="H218" s="54" t="s">
        <v>134</v>
      </c>
    </row>
    <row r="219" spans="1:8" s="62" customFormat="1" ht="14.9" customHeight="1">
      <c r="A219" s="4">
        <v>44062</v>
      </c>
      <c r="B219" s="21">
        <v>91293060</v>
      </c>
      <c r="C219" s="12" t="s">
        <v>1782</v>
      </c>
      <c r="D219" s="21" t="s">
        <v>27</v>
      </c>
      <c r="E219" s="65">
        <v>767.34</v>
      </c>
      <c r="F219" s="7">
        <v>0</v>
      </c>
      <c r="G219" s="65">
        <v>780.34</v>
      </c>
      <c r="H219" s="9" t="s">
        <v>8</v>
      </c>
    </row>
    <row r="220" spans="1:8" s="21" customFormat="1" ht="19.5" customHeight="1">
      <c r="A220" s="4">
        <v>44062</v>
      </c>
      <c r="B220" s="5" t="s">
        <v>1798</v>
      </c>
      <c r="C220" s="12" t="s">
        <v>1796</v>
      </c>
      <c r="D220" s="11" t="s">
        <v>1799</v>
      </c>
      <c r="E220" s="25">
        <v>9.99</v>
      </c>
      <c r="F220" s="25">
        <v>2.1</v>
      </c>
      <c r="G220" s="25">
        <f>E220+F220</f>
        <v>12.09</v>
      </c>
      <c r="H220" s="9" t="s">
        <v>369</v>
      </c>
    </row>
    <row r="221" spans="1:8" s="62" customFormat="1" ht="14.9" customHeight="1">
      <c r="A221" s="4">
        <v>44062</v>
      </c>
      <c r="B221" s="5" t="s">
        <v>1034</v>
      </c>
      <c r="C221" s="14" t="s">
        <v>1020</v>
      </c>
      <c r="D221" s="11" t="s">
        <v>1035</v>
      </c>
      <c r="E221" s="7">
        <v>67.107438016528931</v>
      </c>
      <c r="F221" s="7">
        <v>14.092561983471075</v>
      </c>
      <c r="G221" s="25">
        <v>81.2</v>
      </c>
      <c r="H221" s="54" t="s">
        <v>984</v>
      </c>
    </row>
    <row r="222" spans="1:8" s="62" customFormat="1" ht="14.9" customHeight="1">
      <c r="A222" s="4">
        <v>44064</v>
      </c>
      <c r="B222" s="5" t="s">
        <v>1780</v>
      </c>
      <c r="C222" s="14" t="s">
        <v>16</v>
      </c>
      <c r="D222" s="11" t="s">
        <v>27</v>
      </c>
      <c r="E222" s="7">
        <v>184</v>
      </c>
      <c r="F222" s="7">
        <v>38.64</v>
      </c>
      <c r="G222" s="25">
        <f>E222+F222</f>
        <v>222.64</v>
      </c>
      <c r="H222" s="9" t="s">
        <v>8</v>
      </c>
    </row>
    <row r="223" spans="1:8" s="62" customFormat="1" ht="14.9" customHeight="1">
      <c r="A223" s="4">
        <v>44064</v>
      </c>
      <c r="B223" s="5" t="s">
        <v>1846</v>
      </c>
      <c r="C223" s="12" t="s">
        <v>460</v>
      </c>
      <c r="D223" s="11" t="s">
        <v>461</v>
      </c>
      <c r="E223" s="7">
        <v>8.1999999999999993</v>
      </c>
      <c r="F223" s="7">
        <v>0</v>
      </c>
      <c r="G223" s="25">
        <v>8.1999999999999993</v>
      </c>
      <c r="H223" s="9" t="s">
        <v>95</v>
      </c>
    </row>
    <row r="224" spans="1:8" s="62" customFormat="1" ht="13.5" customHeight="1">
      <c r="A224" s="4">
        <v>44064</v>
      </c>
      <c r="B224" s="5" t="s">
        <v>322</v>
      </c>
      <c r="C224" s="12" t="s">
        <v>316</v>
      </c>
      <c r="D224" s="11" t="s">
        <v>321</v>
      </c>
      <c r="E224" s="7">
        <v>767.62</v>
      </c>
      <c r="F224" s="7">
        <v>76.760000000000005</v>
      </c>
      <c r="G224" s="7">
        <f>E224+F224</f>
        <v>844.38</v>
      </c>
      <c r="H224" s="9" t="s">
        <v>317</v>
      </c>
    </row>
    <row r="225" spans="1:8" s="49" customFormat="1" ht="20.149999999999999" customHeight="1">
      <c r="A225" s="44">
        <v>44064</v>
      </c>
      <c r="B225" s="34" t="s">
        <v>943</v>
      </c>
      <c r="C225" s="30" t="s">
        <v>928</v>
      </c>
      <c r="D225" s="24" t="s">
        <v>944</v>
      </c>
      <c r="E225" s="22">
        <v>631.48</v>
      </c>
      <c r="F225" s="22">
        <v>132.61000000000001</v>
      </c>
      <c r="G225" s="22">
        <v>764.09</v>
      </c>
      <c r="H225" s="54" t="s">
        <v>150</v>
      </c>
    </row>
    <row r="226" spans="1:8" s="21" customFormat="1" ht="21" customHeight="1">
      <c r="A226" s="4">
        <v>44065</v>
      </c>
      <c r="B226" s="5" t="s">
        <v>1251</v>
      </c>
      <c r="C226" s="12" t="s">
        <v>1237</v>
      </c>
      <c r="D226" s="12" t="s">
        <v>1252</v>
      </c>
      <c r="E226" s="7">
        <v>181.02</v>
      </c>
      <c r="F226" s="7">
        <v>31.251999999999999</v>
      </c>
      <c r="G226" s="7">
        <f t="shared" ref="G226:G231" si="9">E226+F226</f>
        <v>212.27200000000002</v>
      </c>
      <c r="H226" s="54" t="s">
        <v>984</v>
      </c>
    </row>
    <row r="227" spans="1:8" s="49" customFormat="1" ht="21" customHeight="1">
      <c r="A227" s="44">
        <v>44067</v>
      </c>
      <c r="B227" s="49" t="s">
        <v>1735</v>
      </c>
      <c r="C227" s="29" t="s">
        <v>52</v>
      </c>
      <c r="D227" s="21" t="s">
        <v>45</v>
      </c>
      <c r="E227" s="51">
        <v>537.84</v>
      </c>
      <c r="F227" s="51">
        <v>112.95</v>
      </c>
      <c r="G227" s="22">
        <f t="shared" si="9"/>
        <v>650.79000000000008</v>
      </c>
      <c r="H227" s="54" t="s">
        <v>46</v>
      </c>
    </row>
    <row r="228" spans="1:8" s="64" customFormat="1" ht="14.25" customHeight="1">
      <c r="A228" s="44">
        <v>44067</v>
      </c>
      <c r="B228" s="49" t="s">
        <v>1759</v>
      </c>
      <c r="C228" s="29" t="s">
        <v>52</v>
      </c>
      <c r="D228" s="49" t="s">
        <v>45</v>
      </c>
      <c r="E228" s="51">
        <v>181.66</v>
      </c>
      <c r="F228" s="51">
        <v>38.15</v>
      </c>
      <c r="G228" s="25">
        <f t="shared" si="9"/>
        <v>219.81</v>
      </c>
      <c r="H228" s="54" t="s">
        <v>46</v>
      </c>
    </row>
    <row r="229" spans="1:8" s="50" customFormat="1" ht="20.149999999999999" customHeight="1">
      <c r="A229" s="23">
        <v>44067</v>
      </c>
      <c r="B229" s="50" t="s">
        <v>1788</v>
      </c>
      <c r="C229" s="15" t="s">
        <v>52</v>
      </c>
      <c r="D229" s="21" t="s">
        <v>45</v>
      </c>
      <c r="E229" s="47">
        <v>343.8</v>
      </c>
      <c r="F229" s="47">
        <v>72.2</v>
      </c>
      <c r="G229" s="25">
        <f t="shared" si="9"/>
        <v>416</v>
      </c>
      <c r="H229" s="54" t="s">
        <v>46</v>
      </c>
    </row>
    <row r="230" spans="1:8" s="62" customFormat="1" ht="14.9" customHeight="1">
      <c r="A230" s="4">
        <v>44067</v>
      </c>
      <c r="B230" s="21" t="s">
        <v>1790</v>
      </c>
      <c r="C230" s="12" t="s">
        <v>52</v>
      </c>
      <c r="D230" s="21" t="s">
        <v>45</v>
      </c>
      <c r="E230" s="48">
        <v>71.73</v>
      </c>
      <c r="F230" s="48">
        <v>15.06</v>
      </c>
      <c r="G230" s="7">
        <f t="shared" si="9"/>
        <v>86.79</v>
      </c>
      <c r="H230" s="54" t="s">
        <v>46</v>
      </c>
    </row>
    <row r="231" spans="1:8" s="62" customFormat="1" ht="14.9" customHeight="1">
      <c r="A231" s="4">
        <v>44067</v>
      </c>
      <c r="B231" s="62" t="s">
        <v>1801</v>
      </c>
      <c r="C231" s="12" t="s">
        <v>343</v>
      </c>
      <c r="D231" s="11" t="s">
        <v>7</v>
      </c>
      <c r="E231" s="7">
        <v>989.17</v>
      </c>
      <c r="F231" s="7">
        <v>207.73</v>
      </c>
      <c r="G231" s="7">
        <f t="shared" si="9"/>
        <v>1196.8999999999999</v>
      </c>
      <c r="H231" s="9" t="s">
        <v>8</v>
      </c>
    </row>
    <row r="232" spans="1:8" s="62" customFormat="1" ht="14.9" customHeight="1">
      <c r="A232" s="4">
        <v>44067</v>
      </c>
      <c r="B232" s="5" t="s">
        <v>1817</v>
      </c>
      <c r="C232" s="12" t="s">
        <v>962</v>
      </c>
      <c r="D232" s="62" t="s">
        <v>1818</v>
      </c>
      <c r="E232" s="69">
        <v>7.35</v>
      </c>
      <c r="F232" s="55">
        <v>0.28999999999999998</v>
      </c>
      <c r="G232" s="70">
        <v>7.64</v>
      </c>
      <c r="H232" s="54" t="s">
        <v>8</v>
      </c>
    </row>
    <row r="233" spans="1:8" s="62" customFormat="1" ht="15" customHeight="1">
      <c r="A233" s="4">
        <v>44067</v>
      </c>
      <c r="B233" s="5">
        <v>444386</v>
      </c>
      <c r="C233" s="14" t="s">
        <v>1783</v>
      </c>
      <c r="D233" s="21" t="s">
        <v>1784</v>
      </c>
      <c r="E233" s="69">
        <v>6005</v>
      </c>
      <c r="F233" s="69">
        <v>1261.05</v>
      </c>
      <c r="G233" s="69">
        <v>7266.05</v>
      </c>
      <c r="H233" s="54" t="s">
        <v>41</v>
      </c>
    </row>
    <row r="234" spans="1:8" s="21" customFormat="1" ht="20.149999999999999" customHeight="1">
      <c r="A234" s="4">
        <v>44068</v>
      </c>
      <c r="B234" s="5" t="s">
        <v>1615</v>
      </c>
      <c r="C234" s="12" t="s">
        <v>1616</v>
      </c>
      <c r="D234" s="11" t="s">
        <v>27</v>
      </c>
      <c r="E234" s="7">
        <v>1164.24</v>
      </c>
      <c r="F234" s="7">
        <v>244.49</v>
      </c>
      <c r="G234" s="7">
        <f>E234+F234</f>
        <v>1408.73</v>
      </c>
      <c r="H234" s="12" t="s">
        <v>8</v>
      </c>
    </row>
    <row r="235" spans="1:8" s="49" customFormat="1" ht="21" customHeight="1">
      <c r="A235" s="44">
        <v>44068</v>
      </c>
      <c r="B235" s="27" t="s">
        <v>1823</v>
      </c>
      <c r="C235" s="29" t="s">
        <v>962</v>
      </c>
      <c r="D235" s="62" t="s">
        <v>1818</v>
      </c>
      <c r="E235" s="68">
        <v>17.829999999999998</v>
      </c>
      <c r="F235" s="22">
        <v>0.71</v>
      </c>
      <c r="G235" s="68">
        <v>18.54</v>
      </c>
      <c r="H235" s="54" t="s">
        <v>8</v>
      </c>
    </row>
    <row r="236" spans="1:8" s="49" customFormat="1" ht="21" customHeight="1">
      <c r="A236" s="44">
        <v>44068</v>
      </c>
      <c r="B236" s="27" t="s">
        <v>973</v>
      </c>
      <c r="C236" s="29" t="s">
        <v>964</v>
      </c>
      <c r="D236" s="11" t="s">
        <v>965</v>
      </c>
      <c r="E236" s="22">
        <v>260.35000000000002</v>
      </c>
      <c r="F236" s="22">
        <v>54.67</v>
      </c>
      <c r="G236" s="22">
        <f>E236+F236</f>
        <v>315.02000000000004</v>
      </c>
      <c r="H236" s="9" t="s">
        <v>966</v>
      </c>
    </row>
    <row r="237" spans="1:8" s="50" customFormat="1" ht="20.149999999999999" customHeight="1">
      <c r="A237" s="23">
        <v>44068</v>
      </c>
      <c r="B237" s="18" t="s">
        <v>974</v>
      </c>
      <c r="C237" s="12" t="s">
        <v>964</v>
      </c>
      <c r="D237" s="11" t="s">
        <v>965</v>
      </c>
      <c r="E237" s="25">
        <v>19.940000000000001</v>
      </c>
      <c r="F237" s="25">
        <v>4.1900000000000004</v>
      </c>
      <c r="G237" s="25">
        <f>E237+F237</f>
        <v>24.130000000000003</v>
      </c>
      <c r="H237" s="9" t="s">
        <v>966</v>
      </c>
    </row>
    <row r="238" spans="1:8" s="49" customFormat="1" ht="20.149999999999999" customHeight="1">
      <c r="A238" s="44">
        <v>44068</v>
      </c>
      <c r="B238" s="27" t="s">
        <v>975</v>
      </c>
      <c r="C238" s="29" t="s">
        <v>964</v>
      </c>
      <c r="D238" s="24" t="s">
        <v>965</v>
      </c>
      <c r="E238" s="22">
        <v>415.31</v>
      </c>
      <c r="F238" s="22">
        <v>87.22</v>
      </c>
      <c r="G238" s="22">
        <f>E238+F238</f>
        <v>502.53</v>
      </c>
      <c r="H238" s="9" t="s">
        <v>966</v>
      </c>
    </row>
    <row r="239" spans="1:8" s="49" customFormat="1" ht="20.149999999999999" customHeight="1">
      <c r="A239" s="44">
        <v>44069</v>
      </c>
      <c r="B239" s="64" t="s">
        <v>1778</v>
      </c>
      <c r="C239" s="30" t="s">
        <v>1777</v>
      </c>
      <c r="D239" s="24" t="s">
        <v>1530</v>
      </c>
      <c r="E239" s="22">
        <v>164.86</v>
      </c>
      <c r="F239" s="22">
        <v>34.619999999999997</v>
      </c>
      <c r="G239" s="22">
        <f>E239+F239</f>
        <v>199.48000000000002</v>
      </c>
      <c r="H239" s="9" t="s">
        <v>369</v>
      </c>
    </row>
    <row r="240" spans="1:8" s="49" customFormat="1" ht="20.149999999999999" customHeight="1">
      <c r="A240" s="44">
        <v>44069</v>
      </c>
      <c r="B240" s="64" t="s">
        <v>1779</v>
      </c>
      <c r="C240" s="30" t="s">
        <v>1777</v>
      </c>
      <c r="D240" s="24" t="s">
        <v>1530</v>
      </c>
      <c r="E240" s="22">
        <v>82.64</v>
      </c>
      <c r="F240" s="22">
        <v>17.36</v>
      </c>
      <c r="G240" s="22">
        <v>100</v>
      </c>
      <c r="H240" s="9" t="s">
        <v>369</v>
      </c>
    </row>
    <row r="241" spans="1:8" s="49" customFormat="1" ht="20.149999999999999" customHeight="1">
      <c r="A241" s="44">
        <v>44069</v>
      </c>
      <c r="B241" s="27" t="s">
        <v>1829</v>
      </c>
      <c r="C241" s="29" t="s">
        <v>1830</v>
      </c>
      <c r="D241" s="30" t="s">
        <v>1831</v>
      </c>
      <c r="E241" s="22">
        <v>180</v>
      </c>
      <c r="F241" s="22">
        <v>0</v>
      </c>
      <c r="G241" s="22">
        <v>180</v>
      </c>
      <c r="H241" s="9" t="s">
        <v>13</v>
      </c>
    </row>
    <row r="242" spans="1:8" s="49" customFormat="1" ht="20.149999999999999" customHeight="1">
      <c r="A242" s="44">
        <v>44070</v>
      </c>
      <c r="B242" s="49">
        <v>8250133606</v>
      </c>
      <c r="C242" s="30" t="s">
        <v>29</v>
      </c>
      <c r="D242" s="49" t="s">
        <v>7</v>
      </c>
      <c r="E242" s="51">
        <v>81.400000000000006</v>
      </c>
      <c r="F242" s="51">
        <v>17.100000000000001</v>
      </c>
      <c r="G242" s="22">
        <f>E242+F242</f>
        <v>98.5</v>
      </c>
      <c r="H242" s="9" t="s">
        <v>8</v>
      </c>
    </row>
    <row r="243" spans="1:8" s="49" customFormat="1" ht="20.149999999999999" customHeight="1">
      <c r="A243" s="44">
        <v>44070</v>
      </c>
      <c r="B243" s="27" t="s">
        <v>698</v>
      </c>
      <c r="C243" s="29" t="s">
        <v>683</v>
      </c>
      <c r="D243" s="24" t="s">
        <v>699</v>
      </c>
      <c r="E243" s="22">
        <v>1190</v>
      </c>
      <c r="F243" s="22">
        <v>249.9</v>
      </c>
      <c r="G243" s="22">
        <v>1439.9</v>
      </c>
      <c r="H243" s="9" t="s">
        <v>369</v>
      </c>
    </row>
    <row r="244" spans="1:8" s="50" customFormat="1" ht="23.25" customHeight="1">
      <c r="A244" s="23">
        <v>44070</v>
      </c>
      <c r="B244" s="18" t="s">
        <v>1550</v>
      </c>
      <c r="C244" s="26" t="s">
        <v>1539</v>
      </c>
      <c r="D244" s="24" t="s">
        <v>1551</v>
      </c>
      <c r="E244" s="25">
        <v>85</v>
      </c>
      <c r="F244" s="25">
        <v>17.850000000000001</v>
      </c>
      <c r="G244" s="25">
        <f>E244+F244</f>
        <v>102.85</v>
      </c>
      <c r="H244" s="54" t="s">
        <v>685</v>
      </c>
    </row>
    <row r="245" spans="1:8" s="61" customFormat="1" ht="14.25" customHeight="1">
      <c r="A245" s="23">
        <v>44071</v>
      </c>
      <c r="B245" s="18" t="s">
        <v>2106</v>
      </c>
      <c r="C245" s="15" t="s">
        <v>2104</v>
      </c>
      <c r="D245" s="17" t="s">
        <v>2105</v>
      </c>
      <c r="E245" s="25">
        <v>500</v>
      </c>
      <c r="F245" s="25">
        <v>105</v>
      </c>
      <c r="G245" s="25">
        <f>E245+F245</f>
        <v>605</v>
      </c>
      <c r="H245" s="9" t="s">
        <v>369</v>
      </c>
    </row>
    <row r="246" spans="1:8" s="61" customFormat="1" ht="15" customHeight="1">
      <c r="A246" s="23">
        <v>44071</v>
      </c>
      <c r="B246" s="10">
        <v>2000043527</v>
      </c>
      <c r="C246" s="14" t="s">
        <v>751</v>
      </c>
      <c r="D246" s="17" t="s">
        <v>759</v>
      </c>
      <c r="E246" s="25">
        <v>211.39</v>
      </c>
      <c r="F246" s="25">
        <v>44.39</v>
      </c>
      <c r="G246" s="25">
        <f>E246+F246</f>
        <v>255.77999999999997</v>
      </c>
      <c r="H246" s="54" t="s">
        <v>150</v>
      </c>
    </row>
    <row r="247" spans="1:8" s="62" customFormat="1" ht="14.9" customHeight="1">
      <c r="A247" s="4">
        <v>44073</v>
      </c>
      <c r="B247" s="5" t="s">
        <v>1158</v>
      </c>
      <c r="C247" s="12" t="s">
        <v>1064</v>
      </c>
      <c r="D247" s="12" t="s">
        <v>1159</v>
      </c>
      <c r="E247" s="7">
        <v>420.23</v>
      </c>
      <c r="F247" s="7">
        <v>88.25</v>
      </c>
      <c r="G247" s="7">
        <v>508.48</v>
      </c>
      <c r="H247" s="9" t="s">
        <v>369</v>
      </c>
    </row>
    <row r="248" spans="1:8" s="62" customFormat="1" ht="14.25" customHeight="1">
      <c r="A248" s="4">
        <v>44073</v>
      </c>
      <c r="B248" s="5" t="s">
        <v>1462</v>
      </c>
      <c r="C248" s="12" t="s">
        <v>1456</v>
      </c>
      <c r="D248" s="11" t="s">
        <v>1463</v>
      </c>
      <c r="E248" s="7">
        <v>2200</v>
      </c>
      <c r="F248" s="7">
        <v>462</v>
      </c>
      <c r="G248" s="7">
        <f>E248+F248</f>
        <v>2662</v>
      </c>
      <c r="H248" s="9" t="s">
        <v>369</v>
      </c>
    </row>
    <row r="249" spans="1:8" s="62" customFormat="1" ht="14.25" customHeight="1">
      <c r="A249" s="4">
        <v>44073</v>
      </c>
      <c r="B249" s="5" t="s">
        <v>1770</v>
      </c>
      <c r="C249" s="12" t="s">
        <v>475</v>
      </c>
      <c r="D249" s="11" t="s">
        <v>1767</v>
      </c>
      <c r="E249" s="7">
        <v>147.46</v>
      </c>
      <c r="F249" s="7">
        <v>30.97</v>
      </c>
      <c r="G249" s="7">
        <v>178.43</v>
      </c>
      <c r="H249" s="9" t="s">
        <v>369</v>
      </c>
    </row>
    <row r="250" spans="1:8" s="62" customFormat="1" ht="14.25" customHeight="1">
      <c r="A250" s="4">
        <v>44074</v>
      </c>
      <c r="B250" s="21">
        <v>2001988</v>
      </c>
      <c r="C250" s="14" t="s">
        <v>514</v>
      </c>
      <c r="D250" s="21" t="s">
        <v>27</v>
      </c>
      <c r="E250" s="48">
        <v>85.3</v>
      </c>
      <c r="F250" s="48">
        <v>17.91</v>
      </c>
      <c r="G250" s="7">
        <f>E250+F250</f>
        <v>103.21</v>
      </c>
      <c r="H250" s="9" t="s">
        <v>8</v>
      </c>
    </row>
    <row r="251" spans="1:8" s="62" customFormat="1" ht="14.25" customHeight="1">
      <c r="A251" s="4">
        <v>44074</v>
      </c>
      <c r="B251" s="21">
        <v>8250134738</v>
      </c>
      <c r="C251" s="14" t="s">
        <v>29</v>
      </c>
      <c r="D251" s="21" t="s">
        <v>27</v>
      </c>
      <c r="E251" s="48">
        <v>103.04</v>
      </c>
      <c r="F251" s="48">
        <v>21.64</v>
      </c>
      <c r="G251" s="7">
        <f>E251+F251</f>
        <v>124.68</v>
      </c>
      <c r="H251" s="9" t="s">
        <v>8</v>
      </c>
    </row>
    <row r="252" spans="1:8" ht="14.9" customHeight="1">
      <c r="A252" s="4">
        <v>44074</v>
      </c>
      <c r="B252" s="62" t="s">
        <v>1746</v>
      </c>
      <c r="C252" s="14" t="s">
        <v>1745</v>
      </c>
      <c r="D252" s="14" t="s">
        <v>1747</v>
      </c>
      <c r="E252" s="7">
        <v>1139</v>
      </c>
      <c r="F252" s="7">
        <v>239.19</v>
      </c>
      <c r="G252" s="7">
        <f>E252+F252</f>
        <v>1378.19</v>
      </c>
      <c r="H252" s="9" t="s">
        <v>8</v>
      </c>
    </row>
    <row r="253" spans="1:8" ht="14.9" customHeight="1">
      <c r="A253" s="4">
        <v>44074</v>
      </c>
      <c r="B253" s="62" t="s">
        <v>1748</v>
      </c>
      <c r="C253" s="14" t="s">
        <v>1745</v>
      </c>
      <c r="D253" s="14" t="s">
        <v>1749</v>
      </c>
      <c r="E253" s="7">
        <v>1139</v>
      </c>
      <c r="F253" s="7">
        <v>239.19</v>
      </c>
      <c r="G253" s="7">
        <f>E253+F253</f>
        <v>1378.19</v>
      </c>
      <c r="H253" s="9" t="s">
        <v>8</v>
      </c>
    </row>
    <row r="254" spans="1:8" s="62" customFormat="1" ht="15" customHeight="1">
      <c r="A254" s="4">
        <v>44074</v>
      </c>
      <c r="B254" s="21" t="s">
        <v>1800</v>
      </c>
      <c r="C254" s="12" t="s">
        <v>52</v>
      </c>
      <c r="D254" s="21" t="s">
        <v>1789</v>
      </c>
      <c r="E254" s="48">
        <v>431.6</v>
      </c>
      <c r="F254" s="48">
        <v>90.64</v>
      </c>
      <c r="G254" s="25">
        <f>E254+F254</f>
        <v>522.24</v>
      </c>
      <c r="H254" s="54" t="s">
        <v>46</v>
      </c>
    </row>
    <row r="255" spans="1:8" s="62" customFormat="1" ht="15" customHeight="1">
      <c r="A255" s="4">
        <v>44074</v>
      </c>
      <c r="B255" s="10">
        <v>595548</v>
      </c>
      <c r="C255" s="14" t="s">
        <v>152</v>
      </c>
      <c r="D255" s="21" t="s">
        <v>27</v>
      </c>
      <c r="E255" s="7">
        <v>157.35</v>
      </c>
      <c r="F255" s="7">
        <v>33.04</v>
      </c>
      <c r="G255" s="25">
        <v>190.39</v>
      </c>
      <c r="H255" s="54" t="s">
        <v>8</v>
      </c>
    </row>
    <row r="256" spans="1:8" s="62" customFormat="1" ht="15" customHeight="1">
      <c r="A256" s="4">
        <v>44074</v>
      </c>
      <c r="B256" s="10" t="s">
        <v>1803</v>
      </c>
      <c r="C256" s="14" t="s">
        <v>255</v>
      </c>
      <c r="D256" s="11" t="s">
        <v>7</v>
      </c>
      <c r="E256" s="7">
        <v>1569.6</v>
      </c>
      <c r="F256" s="7">
        <v>0</v>
      </c>
      <c r="G256" s="25">
        <f>SUM(E256:F256)</f>
        <v>1569.6</v>
      </c>
      <c r="H256" s="9" t="s">
        <v>8</v>
      </c>
    </row>
    <row r="257" spans="1:8" ht="14.9" customHeight="1">
      <c r="A257" s="4">
        <v>44074</v>
      </c>
      <c r="B257" s="5" t="s">
        <v>1806</v>
      </c>
      <c r="C257" s="12" t="s">
        <v>339</v>
      </c>
      <c r="D257" s="11" t="s">
        <v>27</v>
      </c>
      <c r="E257" s="7">
        <v>82.07</v>
      </c>
      <c r="F257" s="7">
        <v>17.23</v>
      </c>
      <c r="G257" s="7">
        <f>E257+F257</f>
        <v>99.3</v>
      </c>
      <c r="H257" s="9" t="s">
        <v>8</v>
      </c>
    </row>
    <row r="258" spans="1:8" s="62" customFormat="1" ht="14.9" customHeight="1">
      <c r="A258" s="4">
        <v>44074</v>
      </c>
      <c r="B258" s="21" t="s">
        <v>1814</v>
      </c>
      <c r="C258" s="12" t="s">
        <v>52</v>
      </c>
      <c r="D258" s="21" t="s">
        <v>1789</v>
      </c>
      <c r="E258" s="48">
        <v>475.92</v>
      </c>
      <c r="F258" s="48">
        <v>99.94</v>
      </c>
      <c r="G258" s="7">
        <f>E258+F258</f>
        <v>575.86</v>
      </c>
      <c r="H258" s="54" t="s">
        <v>46</v>
      </c>
    </row>
    <row r="259" spans="1:8" s="21" customFormat="1" ht="20.149999999999999" customHeight="1">
      <c r="A259" s="4">
        <v>44074</v>
      </c>
      <c r="B259" s="10">
        <v>595549</v>
      </c>
      <c r="C259" s="14" t="s">
        <v>152</v>
      </c>
      <c r="D259" s="21" t="s">
        <v>27</v>
      </c>
      <c r="E259" s="7">
        <v>54.96</v>
      </c>
      <c r="F259" s="7">
        <v>11.54</v>
      </c>
      <c r="G259" s="7">
        <v>66.5</v>
      </c>
      <c r="H259" s="54" t="s">
        <v>8</v>
      </c>
    </row>
    <row r="260" spans="1:8" s="49" customFormat="1" ht="20.149999999999999" customHeight="1">
      <c r="A260" s="44">
        <v>44074</v>
      </c>
      <c r="B260" s="49" t="s">
        <v>1824</v>
      </c>
      <c r="C260" s="29" t="s">
        <v>52</v>
      </c>
      <c r="D260" s="49" t="s">
        <v>1789</v>
      </c>
      <c r="E260" s="51">
        <v>71.73</v>
      </c>
      <c r="F260" s="51">
        <v>15.06</v>
      </c>
      <c r="G260" s="22">
        <f>E260+F260</f>
        <v>86.79</v>
      </c>
      <c r="H260" s="54" t="s">
        <v>46</v>
      </c>
    </row>
    <row r="261" spans="1:8" s="49" customFormat="1" ht="20.149999999999999" customHeight="1">
      <c r="A261" s="44">
        <v>44074</v>
      </c>
      <c r="B261" s="27" t="s">
        <v>1312</v>
      </c>
      <c r="C261" s="29" t="s">
        <v>1298</v>
      </c>
      <c r="D261" s="29" t="s">
        <v>1313</v>
      </c>
      <c r="E261" s="22">
        <v>2652.2</v>
      </c>
      <c r="F261" s="22">
        <v>393.69</v>
      </c>
      <c r="G261" s="22">
        <f>E261+F261</f>
        <v>3045.89</v>
      </c>
      <c r="H261" s="54" t="s">
        <v>685</v>
      </c>
    </row>
    <row r="262" spans="1:8" s="49" customFormat="1" ht="20.149999999999999" customHeight="1">
      <c r="A262" s="44">
        <v>44074</v>
      </c>
      <c r="B262" s="27" t="s">
        <v>1843</v>
      </c>
      <c r="C262" s="29" t="s">
        <v>1298</v>
      </c>
      <c r="D262" s="29" t="s">
        <v>1313</v>
      </c>
      <c r="E262" s="22">
        <v>2652.2</v>
      </c>
      <c r="F262" s="22">
        <v>393.69</v>
      </c>
      <c r="G262" s="22">
        <f>E262+F262</f>
        <v>3045.89</v>
      </c>
      <c r="H262" s="54" t="s">
        <v>685</v>
      </c>
    </row>
    <row r="263" spans="1:8" s="62" customFormat="1" ht="14.9" customHeight="1">
      <c r="A263" s="4">
        <v>44074</v>
      </c>
      <c r="B263" s="62" t="s">
        <v>1850</v>
      </c>
      <c r="C263" s="62" t="s">
        <v>1851</v>
      </c>
      <c r="D263" s="62" t="s">
        <v>1852</v>
      </c>
      <c r="E263" s="7">
        <v>50</v>
      </c>
      <c r="F263" s="7">
        <v>10.5</v>
      </c>
      <c r="G263" s="25">
        <v>53</v>
      </c>
      <c r="H263" s="54" t="s">
        <v>685</v>
      </c>
    </row>
    <row r="264" spans="1:8" s="62" customFormat="1" ht="15" customHeight="1">
      <c r="A264" s="4">
        <v>44074</v>
      </c>
      <c r="B264" s="5" t="s">
        <v>1922</v>
      </c>
      <c r="C264" s="12" t="s">
        <v>1920</v>
      </c>
      <c r="D264" s="12" t="s">
        <v>1921</v>
      </c>
      <c r="E264" s="22">
        <v>3840</v>
      </c>
      <c r="F264" s="22">
        <v>806.4</v>
      </c>
      <c r="G264" s="22">
        <f>E264+F264</f>
        <v>4646.3999999999996</v>
      </c>
      <c r="H264" s="9" t="s">
        <v>369</v>
      </c>
    </row>
    <row r="265" spans="1:8" s="62" customFormat="1" ht="15" customHeight="1">
      <c r="A265" s="4">
        <v>44074</v>
      </c>
      <c r="B265" s="10">
        <v>2008030</v>
      </c>
      <c r="C265" s="14" t="s">
        <v>217</v>
      </c>
      <c r="D265" s="11" t="s">
        <v>1497</v>
      </c>
      <c r="E265" s="22">
        <v>81.25</v>
      </c>
      <c r="F265" s="22">
        <v>17.059999999999999</v>
      </c>
      <c r="G265" s="22">
        <f>E265+F265</f>
        <v>98.31</v>
      </c>
      <c r="H265" s="9" t="s">
        <v>350</v>
      </c>
    </row>
    <row r="266" spans="1:8" s="50" customFormat="1" ht="20.149999999999999" customHeight="1">
      <c r="A266" s="23">
        <v>44074</v>
      </c>
      <c r="B266" s="18" t="s">
        <v>857</v>
      </c>
      <c r="C266" s="15" t="s">
        <v>93</v>
      </c>
      <c r="D266" s="17" t="s">
        <v>858</v>
      </c>
      <c r="E266" s="25">
        <v>10.55</v>
      </c>
      <c r="F266" s="25">
        <v>2.2200000000000002</v>
      </c>
      <c r="G266" s="25">
        <f>E266+F266</f>
        <v>12.770000000000001</v>
      </c>
      <c r="H266" s="9" t="s">
        <v>95</v>
      </c>
    </row>
    <row r="267" spans="1:8" s="64" customFormat="1" ht="14.9" customHeight="1">
      <c r="A267" s="44">
        <v>44074</v>
      </c>
      <c r="B267" s="27" t="s">
        <v>1004</v>
      </c>
      <c r="C267" s="40" t="s">
        <v>982</v>
      </c>
      <c r="D267" s="30" t="s">
        <v>1005</v>
      </c>
      <c r="E267" s="22">
        <v>1294</v>
      </c>
      <c r="F267" s="22">
        <v>271.74</v>
      </c>
      <c r="G267" s="22">
        <v>1565.74</v>
      </c>
      <c r="H267" s="54" t="s">
        <v>984</v>
      </c>
    </row>
    <row r="268" spans="1:8" s="62" customFormat="1" ht="15" customHeight="1">
      <c r="A268" s="4">
        <v>44074</v>
      </c>
      <c r="B268" s="5" t="s">
        <v>1006</v>
      </c>
      <c r="C268" s="40" t="s">
        <v>982</v>
      </c>
      <c r="D268" s="14" t="s">
        <v>1005</v>
      </c>
      <c r="E268" s="22">
        <v>143.41</v>
      </c>
      <c r="F268" s="22">
        <v>30.12</v>
      </c>
      <c r="G268" s="22">
        <v>173.53</v>
      </c>
      <c r="H268" s="54" t="s">
        <v>984</v>
      </c>
    </row>
    <row r="269" spans="1:8" s="64" customFormat="1" ht="14.9" customHeight="1">
      <c r="A269" s="44">
        <v>44074</v>
      </c>
      <c r="B269" s="34">
        <v>2008007</v>
      </c>
      <c r="C269" s="30" t="s">
        <v>217</v>
      </c>
      <c r="D269" s="17" t="s">
        <v>227</v>
      </c>
      <c r="E269" s="25">
        <v>5550</v>
      </c>
      <c r="F269" s="25">
        <v>1165.5</v>
      </c>
      <c r="G269" s="25">
        <f>E269+F269</f>
        <v>6715.5</v>
      </c>
      <c r="H269" s="9" t="s">
        <v>218</v>
      </c>
    </row>
    <row r="270" spans="1:8" s="62" customFormat="1" ht="15" customHeight="1">
      <c r="A270" s="4">
        <v>44074</v>
      </c>
      <c r="B270" s="62" t="s">
        <v>414</v>
      </c>
      <c r="C270" s="12" t="s">
        <v>399</v>
      </c>
      <c r="D270" s="11" t="s">
        <v>415</v>
      </c>
      <c r="E270" s="22">
        <v>7814.44</v>
      </c>
      <c r="F270" s="22">
        <v>1641.03</v>
      </c>
      <c r="G270" s="22">
        <v>9455.4699999999993</v>
      </c>
      <c r="H270" s="54" t="s">
        <v>150</v>
      </c>
    </row>
    <row r="271" spans="1:8" s="62" customFormat="1" ht="15" customHeight="1">
      <c r="A271" s="4">
        <v>44074</v>
      </c>
      <c r="B271" s="10">
        <v>9</v>
      </c>
      <c r="C271" s="14" t="s">
        <v>424</v>
      </c>
      <c r="D271" s="11" t="s">
        <v>437</v>
      </c>
      <c r="E271" s="22">
        <v>9111.57</v>
      </c>
      <c r="F271" s="22">
        <v>1913.43</v>
      </c>
      <c r="G271" s="22">
        <v>11025</v>
      </c>
      <c r="H271" s="9" t="s">
        <v>425</v>
      </c>
    </row>
    <row r="272" spans="1:8" ht="14.9" customHeight="1">
      <c r="A272" s="4">
        <v>44074</v>
      </c>
      <c r="B272" s="62" t="s">
        <v>490</v>
      </c>
      <c r="C272" s="14" t="s">
        <v>481</v>
      </c>
      <c r="D272" s="21" t="s">
        <v>483</v>
      </c>
      <c r="E272" s="7">
        <v>230</v>
      </c>
      <c r="F272" s="7">
        <v>48.3</v>
      </c>
      <c r="G272" s="7">
        <v>278.3</v>
      </c>
      <c r="H272" s="9" t="s">
        <v>369</v>
      </c>
    </row>
    <row r="273" spans="1:8" s="49" customFormat="1" ht="20.149999999999999" customHeight="1">
      <c r="A273" s="44">
        <v>44074</v>
      </c>
      <c r="B273" s="64" t="s">
        <v>534</v>
      </c>
      <c r="C273" s="30" t="s">
        <v>481</v>
      </c>
      <c r="D273" s="24" t="s">
        <v>535</v>
      </c>
      <c r="E273" s="22">
        <v>545.47</v>
      </c>
      <c r="F273" s="22">
        <v>114.55</v>
      </c>
      <c r="G273" s="22">
        <v>660.02</v>
      </c>
      <c r="H273" s="9" t="s">
        <v>369</v>
      </c>
    </row>
    <row r="274" spans="1:8" s="61" customFormat="1" ht="13.5" customHeight="1">
      <c r="A274" s="23">
        <v>44074</v>
      </c>
      <c r="B274" s="18" t="s">
        <v>796</v>
      </c>
      <c r="C274" s="15" t="s">
        <v>775</v>
      </c>
      <c r="D274" s="11" t="s">
        <v>797</v>
      </c>
      <c r="E274" s="25">
        <v>2479.69</v>
      </c>
      <c r="F274" s="25">
        <v>520.73</v>
      </c>
      <c r="G274" s="25">
        <f>E274+F274</f>
        <v>3000.42</v>
      </c>
      <c r="H274" s="54" t="s">
        <v>150</v>
      </c>
    </row>
    <row r="275" spans="1:8" s="61" customFormat="1" ht="13.5" customHeight="1">
      <c r="A275" s="23">
        <v>44074</v>
      </c>
      <c r="B275" s="18" t="s">
        <v>1836</v>
      </c>
      <c r="C275" s="15" t="s">
        <v>399</v>
      </c>
      <c r="D275" s="21" t="s">
        <v>1835</v>
      </c>
      <c r="E275" s="25">
        <v>971.23</v>
      </c>
      <c r="F275" s="25">
        <v>203.96</v>
      </c>
      <c r="G275" s="25">
        <f>E275+F275</f>
        <v>1175.19</v>
      </c>
      <c r="H275" s="54" t="s">
        <v>150</v>
      </c>
    </row>
    <row r="276" spans="1:8" s="61" customFormat="1" ht="13.5" customHeight="1">
      <c r="A276" s="23">
        <v>44074</v>
      </c>
      <c r="B276" s="18" t="s">
        <v>1838</v>
      </c>
      <c r="C276" s="12" t="s">
        <v>399</v>
      </c>
      <c r="D276" s="21" t="s">
        <v>1837</v>
      </c>
      <c r="E276" s="25">
        <v>600.46</v>
      </c>
      <c r="F276" s="25">
        <v>126.1</v>
      </c>
      <c r="G276" s="7">
        <f>E276+F276</f>
        <v>726.56000000000006</v>
      </c>
      <c r="H276" s="54" t="s">
        <v>150</v>
      </c>
    </row>
    <row r="277" spans="1:8" s="61" customFormat="1" ht="14.9" customHeight="1">
      <c r="A277" s="23">
        <v>44074</v>
      </c>
      <c r="B277" s="18" t="s">
        <v>1705</v>
      </c>
      <c r="C277" s="14" t="s">
        <v>26</v>
      </c>
      <c r="D277" s="17" t="s">
        <v>1704</v>
      </c>
      <c r="E277" s="47">
        <v>3198.47</v>
      </c>
      <c r="F277" s="47">
        <v>671.68</v>
      </c>
      <c r="G277" s="47">
        <f>E277+F277</f>
        <v>3870.1499999999996</v>
      </c>
      <c r="H277" s="9" t="s">
        <v>41</v>
      </c>
    </row>
    <row r="278" spans="1:8" s="61" customFormat="1" ht="15" customHeight="1">
      <c r="A278" s="23">
        <v>44075</v>
      </c>
      <c r="B278" s="18" t="s">
        <v>1811</v>
      </c>
      <c r="C278" s="15" t="s">
        <v>266</v>
      </c>
      <c r="D278" s="11" t="s">
        <v>27</v>
      </c>
      <c r="E278" s="25">
        <v>18.3</v>
      </c>
      <c r="F278" s="25">
        <v>0</v>
      </c>
      <c r="G278" s="25">
        <v>18.3</v>
      </c>
      <c r="H278" s="54" t="s">
        <v>8</v>
      </c>
    </row>
    <row r="279" spans="1:8" s="62" customFormat="1" ht="14.9" customHeight="1">
      <c r="A279" s="4">
        <v>44075</v>
      </c>
      <c r="B279" s="5">
        <v>62058859</v>
      </c>
      <c r="C279" s="12" t="s">
        <v>264</v>
      </c>
      <c r="D279" s="11" t="s">
        <v>7</v>
      </c>
      <c r="E279" s="7">
        <v>27.18</v>
      </c>
      <c r="F279" s="7">
        <v>5.71</v>
      </c>
      <c r="G279" s="7">
        <f>E279+F279</f>
        <v>32.89</v>
      </c>
      <c r="H279" s="12" t="s">
        <v>8</v>
      </c>
    </row>
    <row r="280" spans="1:8" s="61" customFormat="1" ht="14.9" customHeight="1">
      <c r="A280" s="23">
        <v>44075</v>
      </c>
      <c r="B280" s="38" t="s">
        <v>645</v>
      </c>
      <c r="C280" s="14" t="s">
        <v>629</v>
      </c>
      <c r="D280" s="26" t="s">
        <v>646</v>
      </c>
      <c r="E280" s="25">
        <v>2187.5</v>
      </c>
      <c r="F280" s="25">
        <v>459.38</v>
      </c>
      <c r="G280" s="25">
        <v>2646.88</v>
      </c>
      <c r="H280" s="9" t="s">
        <v>369</v>
      </c>
    </row>
    <row r="281" spans="1:8" s="61" customFormat="1" ht="14.9" customHeight="1">
      <c r="A281" s="23">
        <v>44075</v>
      </c>
      <c r="B281" s="38" t="s">
        <v>669</v>
      </c>
      <c r="C281" s="14" t="s">
        <v>629</v>
      </c>
      <c r="D281" s="26" t="s">
        <v>670</v>
      </c>
      <c r="E281" s="25">
        <v>1087.5</v>
      </c>
      <c r="F281" s="25">
        <v>228.38</v>
      </c>
      <c r="G281" s="25">
        <v>1315.88</v>
      </c>
      <c r="H281" s="9" t="s">
        <v>369</v>
      </c>
    </row>
    <row r="282" spans="1:8" s="61" customFormat="1" ht="14.9" customHeight="1">
      <c r="A282" s="23">
        <v>44075</v>
      </c>
      <c r="B282" s="18" t="s">
        <v>1360</v>
      </c>
      <c r="C282" s="9" t="s">
        <v>1356</v>
      </c>
      <c r="D282" s="17" t="s">
        <v>1358</v>
      </c>
      <c r="E282" s="25">
        <v>500</v>
      </c>
      <c r="F282" s="25">
        <v>105</v>
      </c>
      <c r="G282" s="25">
        <f>E282+F282</f>
        <v>605</v>
      </c>
      <c r="H282" s="9" t="s">
        <v>369</v>
      </c>
    </row>
    <row r="283" spans="1:8" s="62" customFormat="1" ht="14.9" customHeight="1">
      <c r="A283" s="4">
        <v>44075</v>
      </c>
      <c r="B283" s="5" t="s">
        <v>924</v>
      </c>
      <c r="C283" s="14" t="s">
        <v>916</v>
      </c>
      <c r="D283" s="11" t="s">
        <v>925</v>
      </c>
      <c r="E283" s="7">
        <v>3791.63</v>
      </c>
      <c r="F283" s="7">
        <v>796.24</v>
      </c>
      <c r="G283" s="7">
        <v>4587.87</v>
      </c>
      <c r="H283" s="12" t="s">
        <v>241</v>
      </c>
    </row>
    <row r="284" spans="1:8" s="62" customFormat="1" ht="14.9" customHeight="1">
      <c r="A284" s="4">
        <v>44075</v>
      </c>
      <c r="B284" s="5" t="s">
        <v>1060</v>
      </c>
      <c r="C284" s="12" t="s">
        <v>1051</v>
      </c>
      <c r="D284" s="12" t="s">
        <v>1052</v>
      </c>
      <c r="E284" s="7">
        <v>8</v>
      </c>
      <c r="F284" s="7">
        <v>1.68</v>
      </c>
      <c r="G284" s="7">
        <v>9.68</v>
      </c>
      <c r="H284" s="54" t="s">
        <v>984</v>
      </c>
    </row>
    <row r="285" spans="1:8" s="62" customFormat="1" ht="14.9" customHeight="1">
      <c r="A285" s="4">
        <v>44075</v>
      </c>
      <c r="B285" s="5" t="s">
        <v>894</v>
      </c>
      <c r="C285" s="14" t="s">
        <v>878</v>
      </c>
      <c r="D285" s="14" t="s">
        <v>895</v>
      </c>
      <c r="E285" s="7">
        <v>155</v>
      </c>
      <c r="F285" s="7">
        <v>32.549999999999997</v>
      </c>
      <c r="G285" s="7">
        <v>187.55</v>
      </c>
      <c r="H285" s="9" t="s">
        <v>806</v>
      </c>
    </row>
    <row r="286" spans="1:8" s="49" customFormat="1" ht="20.149999999999999" customHeight="1">
      <c r="A286" s="44">
        <v>44076</v>
      </c>
      <c r="B286" s="27" t="s">
        <v>1810</v>
      </c>
      <c r="C286" s="29" t="s">
        <v>266</v>
      </c>
      <c r="D286" s="24" t="s">
        <v>27</v>
      </c>
      <c r="E286" s="22">
        <v>193.98</v>
      </c>
      <c r="F286" s="22">
        <v>0</v>
      </c>
      <c r="G286" s="22">
        <v>193.98</v>
      </c>
      <c r="H286" s="54" t="s">
        <v>8</v>
      </c>
    </row>
    <row r="287" spans="1:8" s="21" customFormat="1" ht="20.149999999999999" customHeight="1">
      <c r="A287" s="4">
        <v>44076</v>
      </c>
      <c r="B287" s="5" t="s">
        <v>1855</v>
      </c>
      <c r="C287" s="12" t="s">
        <v>1853</v>
      </c>
      <c r="D287" s="12" t="s">
        <v>1854</v>
      </c>
      <c r="E287" s="7">
        <v>750</v>
      </c>
      <c r="F287" s="7">
        <v>0</v>
      </c>
      <c r="G287" s="7">
        <v>750</v>
      </c>
      <c r="H287" s="54" t="s">
        <v>79</v>
      </c>
    </row>
    <row r="288" spans="1:8" s="61" customFormat="1" ht="14.25" customHeight="1">
      <c r="A288" s="23">
        <v>44076</v>
      </c>
      <c r="B288" s="18" t="s">
        <v>1972</v>
      </c>
      <c r="C288" s="15" t="s">
        <v>1969</v>
      </c>
      <c r="D288" s="17" t="s">
        <v>1970</v>
      </c>
      <c r="E288" s="25">
        <v>15</v>
      </c>
      <c r="F288" s="25">
        <v>189.02</v>
      </c>
      <c r="G288" s="25">
        <f>E288+F288</f>
        <v>204.02</v>
      </c>
      <c r="H288" s="9" t="s">
        <v>95</v>
      </c>
    </row>
    <row r="289" spans="1:8" s="62" customFormat="1" ht="14.25" customHeight="1">
      <c r="A289" s="4">
        <v>44076</v>
      </c>
      <c r="B289" s="5" t="s">
        <v>1291</v>
      </c>
      <c r="C289" s="14" t="s">
        <v>1285</v>
      </c>
      <c r="D289" s="12" t="s">
        <v>1286</v>
      </c>
      <c r="E289" s="7">
        <v>8534.14</v>
      </c>
      <c r="F289" s="7">
        <v>1792.17</v>
      </c>
      <c r="G289" s="7">
        <f>E289+F289</f>
        <v>10326.31</v>
      </c>
      <c r="H289" s="9" t="s">
        <v>179</v>
      </c>
    </row>
    <row r="290" spans="1:8" s="62" customFormat="1" ht="14.25" customHeight="1">
      <c r="A290" s="4">
        <v>44077</v>
      </c>
      <c r="B290" s="5" t="s">
        <v>1861</v>
      </c>
      <c r="C290" s="12" t="s">
        <v>1406</v>
      </c>
      <c r="D290" s="12" t="s">
        <v>1860</v>
      </c>
      <c r="E290" s="7">
        <v>150</v>
      </c>
      <c r="F290" s="7">
        <v>31.5</v>
      </c>
      <c r="G290" s="7">
        <f>E290+F290</f>
        <v>181.5</v>
      </c>
      <c r="H290" s="9" t="s">
        <v>369</v>
      </c>
    </row>
    <row r="291" spans="1:8" s="21" customFormat="1" ht="23.25" customHeight="1">
      <c r="A291" s="4">
        <v>44078</v>
      </c>
      <c r="B291" s="5">
        <v>9500010247</v>
      </c>
      <c r="C291" s="12" t="s">
        <v>1802</v>
      </c>
      <c r="D291" s="11" t="s">
        <v>7</v>
      </c>
      <c r="E291" s="7">
        <v>280</v>
      </c>
      <c r="F291" s="7">
        <f>E291*21%</f>
        <v>58.8</v>
      </c>
      <c r="G291" s="7">
        <f>SUM(E291:F291)</f>
        <v>338.8</v>
      </c>
      <c r="H291" s="9" t="s">
        <v>8</v>
      </c>
    </row>
    <row r="292" spans="1:8" s="64" customFormat="1" ht="14.9" customHeight="1">
      <c r="A292" s="44">
        <v>44078</v>
      </c>
      <c r="B292" s="34">
        <v>200881</v>
      </c>
      <c r="C292" s="12" t="s">
        <v>1661</v>
      </c>
      <c r="D292" s="24" t="s">
        <v>1662</v>
      </c>
      <c r="E292" s="22">
        <v>4885</v>
      </c>
      <c r="F292" s="22">
        <v>1025.8499999999999</v>
      </c>
      <c r="G292" s="7">
        <f t="shared" ref="G292:G299" si="10">E292+F292</f>
        <v>5910.85</v>
      </c>
      <c r="H292" s="9" t="s">
        <v>41</v>
      </c>
    </row>
    <row r="293" spans="1:8" s="62" customFormat="1" ht="15" customHeight="1">
      <c r="A293" s="4">
        <v>44078</v>
      </c>
      <c r="B293" s="5" t="s">
        <v>1902</v>
      </c>
      <c r="C293" s="12" t="s">
        <v>1899</v>
      </c>
      <c r="D293" s="11" t="s">
        <v>1903</v>
      </c>
      <c r="E293" s="7">
        <v>-9480.9</v>
      </c>
      <c r="F293" s="7">
        <v>-1990.99</v>
      </c>
      <c r="G293" s="25">
        <f t="shared" si="10"/>
        <v>-11471.89</v>
      </c>
      <c r="H293" s="9" t="s">
        <v>41</v>
      </c>
    </row>
    <row r="294" spans="1:8" s="61" customFormat="1" ht="14.25" customHeight="1">
      <c r="A294" s="23">
        <v>44078</v>
      </c>
      <c r="B294" s="18" t="s">
        <v>1904</v>
      </c>
      <c r="C294" s="15" t="s">
        <v>1899</v>
      </c>
      <c r="D294" s="17" t="s">
        <v>1905</v>
      </c>
      <c r="E294" s="25">
        <v>9480.9</v>
      </c>
      <c r="F294" s="25">
        <v>1990.99</v>
      </c>
      <c r="G294" s="25">
        <f t="shared" si="10"/>
        <v>11471.89</v>
      </c>
      <c r="H294" s="9" t="s">
        <v>41</v>
      </c>
    </row>
    <row r="295" spans="1:8" s="62" customFormat="1" ht="16.399999999999999" customHeight="1">
      <c r="A295" s="4">
        <v>44081</v>
      </c>
      <c r="B295" s="10" t="s">
        <v>1758</v>
      </c>
      <c r="C295" s="14" t="s">
        <v>1756</v>
      </c>
      <c r="D295" s="11" t="s">
        <v>1757</v>
      </c>
      <c r="E295" s="7">
        <v>300</v>
      </c>
      <c r="F295" s="7">
        <v>63</v>
      </c>
      <c r="G295" s="7">
        <f t="shared" si="10"/>
        <v>363</v>
      </c>
      <c r="H295" s="9" t="s">
        <v>369</v>
      </c>
    </row>
    <row r="296" spans="1:8" s="62" customFormat="1" ht="14.9" customHeight="1">
      <c r="A296" s="4">
        <v>44081</v>
      </c>
      <c r="B296" s="5" t="s">
        <v>1762</v>
      </c>
      <c r="C296" s="14" t="s">
        <v>26</v>
      </c>
      <c r="D296" s="11" t="s">
        <v>7</v>
      </c>
      <c r="E296" s="48">
        <v>274.5</v>
      </c>
      <c r="F296" s="48">
        <v>57.65</v>
      </c>
      <c r="G296" s="47">
        <f t="shared" si="10"/>
        <v>332.15</v>
      </c>
      <c r="H296" s="9" t="s">
        <v>8</v>
      </c>
    </row>
    <row r="297" spans="1:8" s="62" customFormat="1" ht="14.9" customHeight="1">
      <c r="A297" s="4">
        <v>44081</v>
      </c>
      <c r="B297" s="21">
        <v>2002040</v>
      </c>
      <c r="C297" s="14" t="s">
        <v>514</v>
      </c>
      <c r="D297" s="21" t="s">
        <v>27</v>
      </c>
      <c r="E297" s="48">
        <v>426.89</v>
      </c>
      <c r="F297" s="48">
        <v>89.65</v>
      </c>
      <c r="G297" s="25">
        <f t="shared" si="10"/>
        <v>516.54</v>
      </c>
      <c r="H297" s="9" t="s">
        <v>8</v>
      </c>
    </row>
    <row r="298" spans="1:8" s="50" customFormat="1" ht="20.149999999999999" customHeight="1">
      <c r="A298" s="23">
        <v>44081</v>
      </c>
      <c r="B298" s="50">
        <v>2002041</v>
      </c>
      <c r="C298" s="14" t="s">
        <v>514</v>
      </c>
      <c r="D298" s="21" t="s">
        <v>27</v>
      </c>
      <c r="E298" s="47">
        <v>35.54</v>
      </c>
      <c r="F298" s="47">
        <v>7.46</v>
      </c>
      <c r="G298" s="25">
        <f t="shared" si="10"/>
        <v>43</v>
      </c>
      <c r="H298" s="9" t="s">
        <v>8</v>
      </c>
    </row>
    <row r="299" spans="1:8" s="62" customFormat="1" ht="15" customHeight="1">
      <c r="A299" s="4">
        <v>44081</v>
      </c>
      <c r="B299" s="10">
        <v>2791</v>
      </c>
      <c r="C299" s="14" t="s">
        <v>1868</v>
      </c>
      <c r="D299" s="21" t="s">
        <v>27</v>
      </c>
      <c r="E299" s="7">
        <v>5.76</v>
      </c>
      <c r="F299" s="7">
        <v>1.21</v>
      </c>
      <c r="G299" s="65">
        <f t="shared" si="10"/>
        <v>6.97</v>
      </c>
      <c r="H299" s="54" t="s">
        <v>8</v>
      </c>
    </row>
    <row r="300" spans="1:8" s="64" customFormat="1" ht="14.25" customHeight="1">
      <c r="A300" s="44">
        <v>44081</v>
      </c>
      <c r="B300" s="27">
        <v>3016203443</v>
      </c>
      <c r="C300" s="29" t="s">
        <v>1881</v>
      </c>
      <c r="D300" s="30" t="s">
        <v>1882</v>
      </c>
      <c r="E300" s="22">
        <v>290</v>
      </c>
      <c r="F300" s="22">
        <v>0</v>
      </c>
      <c r="G300" s="22">
        <v>290</v>
      </c>
      <c r="H300" s="9" t="s">
        <v>13</v>
      </c>
    </row>
    <row r="301" spans="1:8" s="62" customFormat="1" ht="16.399999999999999" customHeight="1">
      <c r="A301" s="4">
        <v>44081</v>
      </c>
      <c r="B301" s="5" t="s">
        <v>1872</v>
      </c>
      <c r="C301" s="14" t="s">
        <v>1870</v>
      </c>
      <c r="D301" s="11" t="s">
        <v>1871</v>
      </c>
      <c r="E301" s="7">
        <v>2973.28</v>
      </c>
      <c r="F301" s="7">
        <v>0</v>
      </c>
      <c r="G301" s="48">
        <v>2986.28</v>
      </c>
      <c r="H301" s="9" t="s">
        <v>20</v>
      </c>
    </row>
    <row r="302" spans="1:8" s="64" customFormat="1" ht="14.25" customHeight="1">
      <c r="A302" s="44">
        <v>44081</v>
      </c>
      <c r="B302" s="27" t="s">
        <v>911</v>
      </c>
      <c r="C302" s="29" t="s">
        <v>903</v>
      </c>
      <c r="D302" s="30" t="s">
        <v>912</v>
      </c>
      <c r="E302" s="22">
        <v>1453.62</v>
      </c>
      <c r="F302" s="22">
        <v>0</v>
      </c>
      <c r="G302" s="22">
        <v>1453.62</v>
      </c>
      <c r="H302" s="54" t="s">
        <v>150</v>
      </c>
    </row>
    <row r="303" spans="1:8" s="64" customFormat="1" ht="14.25" customHeight="1">
      <c r="A303" s="44">
        <v>44081</v>
      </c>
      <c r="B303" s="34">
        <v>14174869</v>
      </c>
      <c r="C303" s="30" t="s">
        <v>361</v>
      </c>
      <c r="D303" s="24" t="s">
        <v>1791</v>
      </c>
      <c r="E303" s="22">
        <v>3110</v>
      </c>
      <c r="F303" s="22">
        <v>0</v>
      </c>
      <c r="G303" s="22">
        <f>SUM(E303:F303)</f>
        <v>3110</v>
      </c>
      <c r="H303" s="54" t="s">
        <v>150</v>
      </c>
    </row>
    <row r="304" spans="1:8" s="64" customFormat="1" ht="14.25" customHeight="1">
      <c r="A304" s="44">
        <v>44081</v>
      </c>
      <c r="B304" s="27" t="s">
        <v>298</v>
      </c>
      <c r="C304" s="29" t="s">
        <v>288</v>
      </c>
      <c r="D304" s="12" t="s">
        <v>289</v>
      </c>
      <c r="E304" s="22">
        <v>14.72</v>
      </c>
      <c r="F304" s="22">
        <v>3.09</v>
      </c>
      <c r="G304" s="22">
        <f>E304+F304</f>
        <v>17.810000000000002</v>
      </c>
      <c r="H304" s="9" t="s">
        <v>179</v>
      </c>
    </row>
    <row r="305" spans="1:8" s="62" customFormat="1" ht="14.9" customHeight="1">
      <c r="A305" s="4">
        <v>44082</v>
      </c>
      <c r="B305" s="5" t="s">
        <v>1739</v>
      </c>
      <c r="C305" s="12" t="s">
        <v>560</v>
      </c>
      <c r="D305" s="12" t="s">
        <v>561</v>
      </c>
      <c r="E305" s="7">
        <v>522</v>
      </c>
      <c r="F305" s="7">
        <v>109.62</v>
      </c>
      <c r="G305" s="7">
        <f>E305+F305</f>
        <v>631.62</v>
      </c>
      <c r="H305" s="9" t="s">
        <v>369</v>
      </c>
    </row>
    <row r="306" spans="1:8" s="61" customFormat="1" ht="14.25" customHeight="1">
      <c r="A306" s="23">
        <v>44082</v>
      </c>
      <c r="B306" s="50">
        <v>8250138643</v>
      </c>
      <c r="C306" s="26" t="s">
        <v>29</v>
      </c>
      <c r="D306" s="50" t="s">
        <v>7</v>
      </c>
      <c r="E306" s="47">
        <v>104.4</v>
      </c>
      <c r="F306" s="47">
        <v>21.93</v>
      </c>
      <c r="G306" s="25">
        <f>E306+F306</f>
        <v>126.33000000000001</v>
      </c>
      <c r="H306" s="9" t="s">
        <v>8</v>
      </c>
    </row>
    <row r="307" spans="1:8" s="50" customFormat="1" ht="20.149999999999999" customHeight="1">
      <c r="A307" s="23">
        <v>44083</v>
      </c>
      <c r="B307" s="18" t="s">
        <v>1724</v>
      </c>
      <c r="C307" s="9" t="s">
        <v>1722</v>
      </c>
      <c r="D307" s="11" t="s">
        <v>1725</v>
      </c>
      <c r="E307" s="25">
        <v>-60</v>
      </c>
      <c r="F307" s="25">
        <v>0</v>
      </c>
      <c r="G307" s="25">
        <f>E307+F307</f>
        <v>-60</v>
      </c>
      <c r="H307" s="9" t="s">
        <v>13</v>
      </c>
    </row>
    <row r="308" spans="1:8" s="49" customFormat="1" ht="20.149999999999999" customHeight="1">
      <c r="A308" s="44">
        <v>44083</v>
      </c>
      <c r="B308" s="27" t="s">
        <v>815</v>
      </c>
      <c r="C308" s="30" t="s">
        <v>804</v>
      </c>
      <c r="D308" s="24" t="s">
        <v>805</v>
      </c>
      <c r="E308" s="22">
        <v>59.28</v>
      </c>
      <c r="F308" s="22">
        <v>12.44900826446281</v>
      </c>
      <c r="G308" s="22">
        <v>71.73</v>
      </c>
      <c r="H308" s="9" t="s">
        <v>806</v>
      </c>
    </row>
    <row r="309" spans="1:8" s="62" customFormat="1" ht="14.9" customHeight="1">
      <c r="A309" s="4">
        <v>44083</v>
      </c>
      <c r="B309" s="5" t="s">
        <v>1708</v>
      </c>
      <c r="C309" s="12" t="s">
        <v>1706</v>
      </c>
      <c r="D309" s="11" t="s">
        <v>1707</v>
      </c>
      <c r="E309" s="7">
        <v>1137</v>
      </c>
      <c r="F309" s="7">
        <v>238.77</v>
      </c>
      <c r="G309" s="7">
        <f>E309+F309</f>
        <v>1375.77</v>
      </c>
      <c r="H309" s="9" t="s">
        <v>41</v>
      </c>
    </row>
    <row r="310" spans="1:8" s="61" customFormat="1" ht="14.25" customHeight="1">
      <c r="A310" s="23">
        <v>44084</v>
      </c>
      <c r="B310" s="18">
        <v>585284</v>
      </c>
      <c r="C310" s="15" t="s">
        <v>1168</v>
      </c>
      <c r="D310" s="17" t="s">
        <v>1169</v>
      </c>
      <c r="E310" s="25">
        <v>137</v>
      </c>
      <c r="F310" s="25">
        <f>E310*21%</f>
        <v>28.77</v>
      </c>
      <c r="G310" s="25">
        <f>E310+F310</f>
        <v>165.77</v>
      </c>
      <c r="H310" s="9" t="s">
        <v>8</v>
      </c>
    </row>
    <row r="311" spans="1:8" s="50" customFormat="1" ht="20.149999999999999" customHeight="1">
      <c r="A311" s="23">
        <v>44084</v>
      </c>
      <c r="B311" s="50">
        <v>3016203476</v>
      </c>
      <c r="C311" s="50" t="s">
        <v>1881</v>
      </c>
      <c r="D311" s="50" t="s">
        <v>1888</v>
      </c>
      <c r="E311" s="25">
        <v>190</v>
      </c>
      <c r="F311" s="25">
        <v>0</v>
      </c>
      <c r="G311" s="25">
        <v>190</v>
      </c>
      <c r="H311" s="9" t="s">
        <v>13</v>
      </c>
    </row>
    <row r="312" spans="1:8" s="61" customFormat="1" ht="14.9" customHeight="1">
      <c r="A312" s="23">
        <v>44084</v>
      </c>
      <c r="B312" s="18" t="s">
        <v>206</v>
      </c>
      <c r="C312" s="26" t="s">
        <v>178</v>
      </c>
      <c r="D312" s="15" t="s">
        <v>181</v>
      </c>
      <c r="E312" s="25">
        <v>52</v>
      </c>
      <c r="F312" s="25">
        <v>10.92</v>
      </c>
      <c r="G312" s="25">
        <f t="shared" ref="G312:G320" si="11">E312+F312</f>
        <v>62.92</v>
      </c>
      <c r="H312" s="9" t="s">
        <v>179</v>
      </c>
    </row>
    <row r="313" spans="1:8" s="21" customFormat="1" ht="14.9" customHeight="1">
      <c r="A313" s="4">
        <v>44084</v>
      </c>
      <c r="B313" s="5" t="s">
        <v>207</v>
      </c>
      <c r="C313" s="14" t="s">
        <v>178</v>
      </c>
      <c r="D313" s="12" t="s">
        <v>183</v>
      </c>
      <c r="E313" s="7">
        <v>1.86</v>
      </c>
      <c r="F313" s="7">
        <v>0.39</v>
      </c>
      <c r="G313" s="25">
        <f t="shared" si="11"/>
        <v>2.25</v>
      </c>
      <c r="H313" s="9" t="s">
        <v>179</v>
      </c>
    </row>
    <row r="314" spans="1:8" s="21" customFormat="1" ht="20.149999999999999" customHeight="1">
      <c r="A314" s="4">
        <v>44084</v>
      </c>
      <c r="B314" s="5" t="s">
        <v>208</v>
      </c>
      <c r="C314" s="14" t="s">
        <v>178</v>
      </c>
      <c r="D314" s="12" t="s">
        <v>183</v>
      </c>
      <c r="E314" s="7">
        <v>2.6</v>
      </c>
      <c r="F314" s="7">
        <v>0.55000000000000004</v>
      </c>
      <c r="G314" s="7">
        <f t="shared" si="11"/>
        <v>3.1500000000000004</v>
      </c>
      <c r="H314" s="9" t="s">
        <v>179</v>
      </c>
    </row>
    <row r="315" spans="1:8" s="61" customFormat="1" ht="14.25" customHeight="1">
      <c r="A315" s="23">
        <v>44085</v>
      </c>
      <c r="B315" s="32" t="s">
        <v>1822</v>
      </c>
      <c r="C315" s="15" t="s">
        <v>1092</v>
      </c>
      <c r="D315" s="17" t="s">
        <v>1097</v>
      </c>
      <c r="E315" s="66">
        <v>146.06</v>
      </c>
      <c r="F315" s="25">
        <v>30.66</v>
      </c>
      <c r="G315" s="66">
        <f t="shared" si="11"/>
        <v>176.72</v>
      </c>
      <c r="H315" s="9" t="s">
        <v>235</v>
      </c>
    </row>
    <row r="316" spans="1:8" s="61" customFormat="1" ht="14.25" customHeight="1">
      <c r="A316" s="23">
        <v>44087</v>
      </c>
      <c r="B316" s="18" t="s">
        <v>1926</v>
      </c>
      <c r="C316" s="15" t="s">
        <v>1697</v>
      </c>
      <c r="D316" s="17" t="s">
        <v>1698</v>
      </c>
      <c r="E316" s="25">
        <v>25.08</v>
      </c>
      <c r="F316" s="25">
        <v>5.27</v>
      </c>
      <c r="G316" s="25">
        <f t="shared" si="11"/>
        <v>30.349999999999998</v>
      </c>
      <c r="H316" s="54" t="s">
        <v>350</v>
      </c>
    </row>
    <row r="317" spans="1:8" s="21" customFormat="1" ht="20.149999999999999" customHeight="1">
      <c r="A317" s="4">
        <v>44088</v>
      </c>
      <c r="B317" s="10" t="s">
        <v>1781</v>
      </c>
      <c r="C317" s="12" t="s">
        <v>66</v>
      </c>
      <c r="D317" s="14" t="s">
        <v>7</v>
      </c>
      <c r="E317" s="7">
        <v>11.57</v>
      </c>
      <c r="F317" s="7">
        <v>2.4300000000000002</v>
      </c>
      <c r="G317" s="22">
        <f t="shared" si="11"/>
        <v>14</v>
      </c>
      <c r="H317" s="9" t="s">
        <v>8</v>
      </c>
    </row>
    <row r="318" spans="1:8" s="62" customFormat="1" ht="15" customHeight="1">
      <c r="A318" s="4">
        <v>44088</v>
      </c>
      <c r="B318" s="5" t="s">
        <v>1856</v>
      </c>
      <c r="C318" s="12" t="s">
        <v>52</v>
      </c>
      <c r="D318" s="11" t="s">
        <v>1857</v>
      </c>
      <c r="E318" s="7">
        <v>419.23</v>
      </c>
      <c r="F318" s="7">
        <v>88.04</v>
      </c>
      <c r="G318" s="25">
        <f t="shared" si="11"/>
        <v>507.27000000000004</v>
      </c>
      <c r="H318" s="54" t="s">
        <v>46</v>
      </c>
    </row>
    <row r="319" spans="1:8" s="62" customFormat="1" ht="14.9" customHeight="1">
      <c r="A319" s="4">
        <v>44088</v>
      </c>
      <c r="B319" s="5" t="s">
        <v>1865</v>
      </c>
      <c r="C319" s="12" t="s">
        <v>52</v>
      </c>
      <c r="D319" s="11" t="s">
        <v>45</v>
      </c>
      <c r="E319" s="7">
        <v>142.26</v>
      </c>
      <c r="F319" s="7">
        <v>29.87</v>
      </c>
      <c r="G319" s="7">
        <f t="shared" si="11"/>
        <v>172.13</v>
      </c>
      <c r="H319" s="54" t="s">
        <v>46</v>
      </c>
    </row>
    <row r="320" spans="1:8" s="49" customFormat="1" ht="21" customHeight="1">
      <c r="A320" s="44">
        <v>44088</v>
      </c>
      <c r="B320" s="27" t="s">
        <v>1889</v>
      </c>
      <c r="C320" s="29" t="s">
        <v>52</v>
      </c>
      <c r="D320" s="11" t="s">
        <v>1789</v>
      </c>
      <c r="E320" s="22">
        <v>414.93</v>
      </c>
      <c r="F320" s="22">
        <v>87.14</v>
      </c>
      <c r="G320" s="22">
        <f t="shared" si="11"/>
        <v>502.07</v>
      </c>
      <c r="H320" s="54" t="s">
        <v>46</v>
      </c>
    </row>
    <row r="321" spans="1:8" s="49" customFormat="1" ht="21" customHeight="1">
      <c r="A321" s="44">
        <v>44088</v>
      </c>
      <c r="B321" s="46" t="s">
        <v>2095</v>
      </c>
      <c r="C321" s="29" t="s">
        <v>2070</v>
      </c>
      <c r="D321" s="11" t="s">
        <v>2096</v>
      </c>
      <c r="E321" s="22">
        <v>120</v>
      </c>
      <c r="F321" s="22">
        <v>0</v>
      </c>
      <c r="G321" s="22">
        <v>120</v>
      </c>
      <c r="H321" s="9" t="s">
        <v>13</v>
      </c>
    </row>
    <row r="322" spans="1:8" s="62" customFormat="1" ht="14.9" customHeight="1">
      <c r="A322" s="4">
        <v>44089</v>
      </c>
      <c r="B322" s="5" t="s">
        <v>1804</v>
      </c>
      <c r="C322" s="12" t="s">
        <v>339</v>
      </c>
      <c r="D322" s="11" t="s">
        <v>27</v>
      </c>
      <c r="E322" s="7">
        <v>34.14</v>
      </c>
      <c r="F322" s="7">
        <v>7.17</v>
      </c>
      <c r="G322" s="7">
        <f>E322+F322</f>
        <v>41.31</v>
      </c>
      <c r="H322" s="9" t="s">
        <v>8</v>
      </c>
    </row>
    <row r="323" spans="1:8" s="62" customFormat="1" ht="14.9" customHeight="1">
      <c r="A323" s="4">
        <v>44089</v>
      </c>
      <c r="B323" s="5" t="s">
        <v>1825</v>
      </c>
      <c r="C323" s="12" t="s">
        <v>339</v>
      </c>
      <c r="D323" s="11" t="s">
        <v>27</v>
      </c>
      <c r="E323" s="7">
        <v>149.88999999999999</v>
      </c>
      <c r="F323" s="7">
        <v>31.48</v>
      </c>
      <c r="G323" s="25">
        <f>E323+F323</f>
        <v>181.36999999999998</v>
      </c>
      <c r="H323" s="9" t="s">
        <v>8</v>
      </c>
    </row>
    <row r="324" spans="1:8" ht="14.9" customHeight="1">
      <c r="A324" s="23">
        <v>44089</v>
      </c>
      <c r="B324" s="21">
        <v>212714547</v>
      </c>
      <c r="C324" s="14" t="s">
        <v>472</v>
      </c>
      <c r="D324" s="21" t="s">
        <v>1834</v>
      </c>
      <c r="E324" s="7">
        <v>74.8</v>
      </c>
      <c r="F324" s="7">
        <v>15.71</v>
      </c>
      <c r="G324" s="7">
        <f>SUM(E324:F324)</f>
        <v>90.509999999999991</v>
      </c>
      <c r="H324" s="9" t="s">
        <v>95</v>
      </c>
    </row>
    <row r="325" spans="1:8" s="21" customFormat="1" ht="21" customHeight="1">
      <c r="A325" s="4">
        <v>44089</v>
      </c>
      <c r="B325" s="21">
        <v>7061860843</v>
      </c>
      <c r="C325" s="21" t="s">
        <v>347</v>
      </c>
      <c r="D325" s="21" t="s">
        <v>27</v>
      </c>
      <c r="E325" s="48">
        <v>796.83</v>
      </c>
      <c r="F325" s="48">
        <v>167.33</v>
      </c>
      <c r="G325" s="7">
        <f>E325+F325</f>
        <v>964.16000000000008</v>
      </c>
      <c r="H325" s="9" t="s">
        <v>8</v>
      </c>
    </row>
    <row r="326" spans="1:8" ht="14.9" customHeight="1">
      <c r="A326" s="4">
        <v>44089</v>
      </c>
      <c r="B326" s="21">
        <v>7061860842</v>
      </c>
      <c r="C326" s="21" t="s">
        <v>347</v>
      </c>
      <c r="D326" s="21" t="s">
        <v>27</v>
      </c>
      <c r="E326" s="48">
        <v>423.75</v>
      </c>
      <c r="F326" s="48">
        <v>88.99</v>
      </c>
      <c r="G326" s="25">
        <f>E326+F326</f>
        <v>512.74</v>
      </c>
      <c r="H326" s="9" t="s">
        <v>8</v>
      </c>
    </row>
    <row r="327" spans="1:8" ht="14.9" customHeight="1">
      <c r="A327" s="4">
        <v>44089</v>
      </c>
      <c r="B327" s="5" t="s">
        <v>1933</v>
      </c>
      <c r="C327" s="12" t="s">
        <v>93</v>
      </c>
      <c r="D327" s="11" t="s">
        <v>1932</v>
      </c>
      <c r="E327" s="7">
        <v>15.52</v>
      </c>
      <c r="F327" s="7">
        <v>3.26</v>
      </c>
      <c r="G327" s="7">
        <f>E327+F327</f>
        <v>18.78</v>
      </c>
      <c r="H327" s="9" t="s">
        <v>95</v>
      </c>
    </row>
    <row r="328" spans="1:8" ht="14.9" customHeight="1">
      <c r="A328" s="4">
        <v>44089</v>
      </c>
      <c r="B328" s="5" t="s">
        <v>1939</v>
      </c>
      <c r="C328" s="12" t="s">
        <v>93</v>
      </c>
      <c r="D328" s="11" t="s">
        <v>1938</v>
      </c>
      <c r="E328" s="7">
        <v>15.61</v>
      </c>
      <c r="F328" s="7">
        <v>3.28</v>
      </c>
      <c r="G328" s="7">
        <f>E328+F328</f>
        <v>18.89</v>
      </c>
      <c r="H328" s="9" t="s">
        <v>95</v>
      </c>
    </row>
    <row r="329" spans="1:8" s="61" customFormat="1" ht="14.9" customHeight="1">
      <c r="A329" s="23">
        <v>44090</v>
      </c>
      <c r="B329" s="18" t="s">
        <v>1694</v>
      </c>
      <c r="C329" s="12" t="s">
        <v>1657</v>
      </c>
      <c r="D329" s="11" t="s">
        <v>1695</v>
      </c>
      <c r="E329" s="25">
        <v>-170</v>
      </c>
      <c r="F329" s="25">
        <v>0</v>
      </c>
      <c r="G329" s="7">
        <v>-170</v>
      </c>
      <c r="H329" s="9" t="s">
        <v>13</v>
      </c>
    </row>
    <row r="330" spans="1:8" ht="14.9" customHeight="1">
      <c r="A330" s="4">
        <v>44090</v>
      </c>
      <c r="B330" s="5" t="s">
        <v>1869</v>
      </c>
      <c r="C330" s="12" t="s">
        <v>365</v>
      </c>
      <c r="D330" s="12" t="s">
        <v>27</v>
      </c>
      <c r="E330" s="7">
        <v>382.6</v>
      </c>
      <c r="F330" s="7">
        <v>80.349999999999994</v>
      </c>
      <c r="G330" s="7">
        <f t="shared" ref="G330:G337" si="12">E330+F330</f>
        <v>462.95000000000005</v>
      </c>
      <c r="H330" s="12" t="s">
        <v>8</v>
      </c>
    </row>
    <row r="331" spans="1:8" s="21" customFormat="1" ht="14.9" customHeight="1">
      <c r="A331" s="23">
        <v>44090</v>
      </c>
      <c r="B331" s="10">
        <v>58308145</v>
      </c>
      <c r="C331" s="26" t="s">
        <v>1102</v>
      </c>
      <c r="D331" s="14" t="s">
        <v>27</v>
      </c>
      <c r="E331" s="25">
        <v>391.66</v>
      </c>
      <c r="F331" s="7">
        <v>0</v>
      </c>
      <c r="G331" s="25">
        <f t="shared" si="12"/>
        <v>391.66</v>
      </c>
      <c r="H331" s="9" t="s">
        <v>8</v>
      </c>
    </row>
    <row r="332" spans="1:8" s="62" customFormat="1" ht="14.9" customHeight="1">
      <c r="A332" s="4">
        <v>44090</v>
      </c>
      <c r="B332" s="5" t="s">
        <v>1885</v>
      </c>
      <c r="C332" s="12" t="s">
        <v>264</v>
      </c>
      <c r="D332" s="11" t="s">
        <v>7</v>
      </c>
      <c r="E332" s="7">
        <v>56.4</v>
      </c>
      <c r="F332" s="7">
        <v>11.84</v>
      </c>
      <c r="G332" s="25">
        <f t="shared" si="12"/>
        <v>68.239999999999995</v>
      </c>
      <c r="H332" s="12" t="s">
        <v>8</v>
      </c>
    </row>
    <row r="333" spans="1:8" s="62" customFormat="1" ht="14.9" customHeight="1">
      <c r="A333" s="4">
        <v>44090</v>
      </c>
      <c r="B333" s="5" t="s">
        <v>1891</v>
      </c>
      <c r="C333" s="12" t="s">
        <v>264</v>
      </c>
      <c r="D333" s="11" t="s">
        <v>7</v>
      </c>
      <c r="E333" s="7">
        <v>26.44</v>
      </c>
      <c r="F333" s="7">
        <v>5.55</v>
      </c>
      <c r="G333" s="25">
        <f t="shared" si="12"/>
        <v>31.990000000000002</v>
      </c>
      <c r="H333" s="12" t="s">
        <v>8</v>
      </c>
    </row>
    <row r="334" spans="1:8" s="62" customFormat="1" ht="14.9" customHeight="1">
      <c r="A334" s="4">
        <v>44090</v>
      </c>
      <c r="B334" s="5" t="s">
        <v>1898</v>
      </c>
      <c r="C334" s="12" t="s">
        <v>264</v>
      </c>
      <c r="D334" s="11" t="s">
        <v>7</v>
      </c>
      <c r="E334" s="7">
        <v>63.92</v>
      </c>
      <c r="F334" s="7">
        <v>13.42</v>
      </c>
      <c r="G334" s="25">
        <f t="shared" si="12"/>
        <v>77.34</v>
      </c>
      <c r="H334" s="12" t="s">
        <v>8</v>
      </c>
    </row>
    <row r="335" spans="1:8" s="64" customFormat="1" ht="14.9" customHeight="1">
      <c r="A335" s="44">
        <v>44090</v>
      </c>
      <c r="B335" s="34">
        <v>58308136</v>
      </c>
      <c r="C335" s="30" t="s">
        <v>1102</v>
      </c>
      <c r="D335" s="30" t="s">
        <v>27</v>
      </c>
      <c r="E335" s="22">
        <v>96.39</v>
      </c>
      <c r="F335" s="22">
        <v>0</v>
      </c>
      <c r="G335" s="22">
        <f t="shared" si="12"/>
        <v>96.39</v>
      </c>
      <c r="H335" s="9" t="s">
        <v>8</v>
      </c>
    </row>
    <row r="336" spans="1:8" s="64" customFormat="1" ht="14.9" customHeight="1">
      <c r="A336" s="44">
        <v>44090</v>
      </c>
      <c r="B336" s="27">
        <v>62073216</v>
      </c>
      <c r="C336" s="29" t="s">
        <v>264</v>
      </c>
      <c r="D336" s="24" t="s">
        <v>7</v>
      </c>
      <c r="E336" s="22">
        <v>86.91</v>
      </c>
      <c r="F336" s="22">
        <v>18.25</v>
      </c>
      <c r="G336" s="22">
        <f t="shared" si="12"/>
        <v>105.16</v>
      </c>
      <c r="H336" s="12" t="s">
        <v>8</v>
      </c>
    </row>
    <row r="337" spans="1:8" s="61" customFormat="1" ht="13.5" customHeight="1">
      <c r="A337" s="23">
        <v>44091</v>
      </c>
      <c r="B337" s="18" t="s">
        <v>1883</v>
      </c>
      <c r="C337" s="26" t="s">
        <v>107</v>
      </c>
      <c r="D337" s="11" t="s">
        <v>27</v>
      </c>
      <c r="E337" s="25">
        <v>257.39999999999998</v>
      </c>
      <c r="F337" s="25">
        <v>54.05</v>
      </c>
      <c r="G337" s="25">
        <f t="shared" si="12"/>
        <v>311.45</v>
      </c>
      <c r="H337" s="9" t="s">
        <v>8</v>
      </c>
    </row>
    <row r="338" spans="1:8" ht="14.9" customHeight="1">
      <c r="A338" s="4">
        <v>44091</v>
      </c>
      <c r="B338" s="21">
        <v>13152020</v>
      </c>
      <c r="C338" s="21" t="s">
        <v>1718</v>
      </c>
      <c r="D338" s="21" t="s">
        <v>7</v>
      </c>
      <c r="E338" s="7">
        <v>534</v>
      </c>
      <c r="F338" s="7">
        <v>0</v>
      </c>
      <c r="G338" s="7">
        <v>534</v>
      </c>
      <c r="H338" s="9" t="s">
        <v>8</v>
      </c>
    </row>
    <row r="339" spans="1:8" s="62" customFormat="1" ht="14.9" customHeight="1">
      <c r="A339" s="4">
        <v>44091</v>
      </c>
      <c r="B339" s="5" t="s">
        <v>1907</v>
      </c>
      <c r="C339" s="12" t="s">
        <v>264</v>
      </c>
      <c r="D339" s="54" t="s">
        <v>1908</v>
      </c>
      <c r="E339" s="7">
        <v>230.87</v>
      </c>
      <c r="F339" s="7">
        <v>48.48</v>
      </c>
      <c r="G339" s="7">
        <f>E339+F339</f>
        <v>279.35000000000002</v>
      </c>
      <c r="H339" s="54" t="s">
        <v>235</v>
      </c>
    </row>
    <row r="340" spans="1:8" s="62" customFormat="1" ht="14.9" customHeight="1">
      <c r="A340" s="4">
        <v>44091</v>
      </c>
      <c r="B340" s="5" t="s">
        <v>1925</v>
      </c>
      <c r="C340" s="12" t="s">
        <v>1923</v>
      </c>
      <c r="D340" s="11" t="s">
        <v>1924</v>
      </c>
      <c r="E340" s="7">
        <v>54.27</v>
      </c>
      <c r="F340" s="7">
        <v>11.4</v>
      </c>
      <c r="G340" s="7">
        <f>E340+F340</f>
        <v>65.67</v>
      </c>
      <c r="H340" s="54" t="s">
        <v>350</v>
      </c>
    </row>
    <row r="341" spans="1:8" s="21" customFormat="1" ht="20.149999999999999" customHeight="1">
      <c r="A341" s="4">
        <v>44091</v>
      </c>
      <c r="B341" s="10" t="s">
        <v>1663</v>
      </c>
      <c r="C341" s="12" t="s">
        <v>1661</v>
      </c>
      <c r="D341" s="11" t="s">
        <v>1664</v>
      </c>
      <c r="E341" s="7">
        <v>-4885</v>
      </c>
      <c r="F341" s="7">
        <v>-1025.8499999999999</v>
      </c>
      <c r="G341" s="25">
        <f>E341+F341</f>
        <v>-5910.85</v>
      </c>
      <c r="H341" s="9" t="s">
        <v>41</v>
      </c>
    </row>
    <row r="342" spans="1:8" ht="16.399999999999999" customHeight="1">
      <c r="A342" s="4">
        <v>44091</v>
      </c>
      <c r="B342" s="5" t="s">
        <v>2302</v>
      </c>
      <c r="C342" s="12" t="s">
        <v>362</v>
      </c>
      <c r="D342" s="12" t="s">
        <v>2303</v>
      </c>
      <c r="E342" s="7">
        <v>3617.8</v>
      </c>
      <c r="F342" s="7">
        <v>759.74</v>
      </c>
      <c r="G342" s="25">
        <f>E342+F342</f>
        <v>4377.54</v>
      </c>
      <c r="H342" s="54" t="s">
        <v>41</v>
      </c>
    </row>
    <row r="343" spans="1:8" s="62" customFormat="1" ht="15" customHeight="1">
      <c r="A343" s="4">
        <v>44092</v>
      </c>
      <c r="B343" s="10" t="s">
        <v>1807</v>
      </c>
      <c r="C343" s="62" t="s">
        <v>1808</v>
      </c>
      <c r="D343" s="62" t="s">
        <v>1809</v>
      </c>
      <c r="E343" s="65">
        <v>40</v>
      </c>
      <c r="F343" s="65">
        <v>0</v>
      </c>
      <c r="G343" s="66">
        <v>40</v>
      </c>
      <c r="H343" s="9" t="s">
        <v>13</v>
      </c>
    </row>
    <row r="344" spans="1:8" s="21" customFormat="1" ht="20.149999999999999" customHeight="1">
      <c r="A344" s="4">
        <v>44092</v>
      </c>
      <c r="B344" s="10" t="s">
        <v>1866</v>
      </c>
      <c r="C344" s="12" t="s">
        <v>1092</v>
      </c>
      <c r="D344" s="11" t="s">
        <v>1097</v>
      </c>
      <c r="E344" s="65">
        <v>68.760000000000005</v>
      </c>
      <c r="F344" s="7">
        <v>14.44</v>
      </c>
      <c r="G344" s="71">
        <f t="shared" ref="G344:G352" si="13">E344+F344</f>
        <v>83.2</v>
      </c>
      <c r="H344" s="9" t="s">
        <v>235</v>
      </c>
    </row>
    <row r="345" spans="1:8" s="21" customFormat="1" ht="20.149999999999999" customHeight="1">
      <c r="A345" s="4">
        <v>44092</v>
      </c>
      <c r="B345" s="10">
        <v>220364</v>
      </c>
      <c r="C345" s="14" t="s">
        <v>1878</v>
      </c>
      <c r="D345" s="11" t="s">
        <v>7</v>
      </c>
      <c r="E345" s="7">
        <v>300</v>
      </c>
      <c r="F345" s="7">
        <v>63</v>
      </c>
      <c r="G345" s="25">
        <f t="shared" si="13"/>
        <v>363</v>
      </c>
      <c r="H345" s="54" t="s">
        <v>8</v>
      </c>
    </row>
    <row r="346" spans="1:8" s="50" customFormat="1" ht="20.149999999999999" customHeight="1">
      <c r="A346" s="23">
        <v>44092</v>
      </c>
      <c r="B346" s="61" t="s">
        <v>1890</v>
      </c>
      <c r="C346" s="15" t="s">
        <v>343</v>
      </c>
      <c r="D346" s="17" t="s">
        <v>340</v>
      </c>
      <c r="E346" s="25">
        <v>109.02</v>
      </c>
      <c r="F346" s="25">
        <v>22.89</v>
      </c>
      <c r="G346" s="25">
        <f t="shared" si="13"/>
        <v>131.91</v>
      </c>
      <c r="H346" s="9" t="s">
        <v>8</v>
      </c>
    </row>
    <row r="347" spans="1:8" ht="14.9" customHeight="1">
      <c r="A347" s="4">
        <v>44092</v>
      </c>
      <c r="B347" s="5" t="s">
        <v>1896</v>
      </c>
      <c r="C347" s="12" t="s">
        <v>1436</v>
      </c>
      <c r="D347" s="11" t="s">
        <v>27</v>
      </c>
      <c r="E347" s="7">
        <v>147</v>
      </c>
      <c r="F347" s="7">
        <v>30.87</v>
      </c>
      <c r="G347" s="7">
        <f t="shared" si="13"/>
        <v>177.87</v>
      </c>
      <c r="H347" s="9" t="s">
        <v>8</v>
      </c>
    </row>
    <row r="348" spans="1:8" s="62" customFormat="1" ht="15" customHeight="1">
      <c r="A348" s="4">
        <v>44092</v>
      </c>
      <c r="B348" s="5" t="s">
        <v>1919</v>
      </c>
      <c r="C348" s="12" t="s">
        <v>1918</v>
      </c>
      <c r="D348" s="11" t="s">
        <v>7</v>
      </c>
      <c r="E348" s="22">
        <v>265</v>
      </c>
      <c r="F348" s="22">
        <v>0</v>
      </c>
      <c r="G348" s="22">
        <f t="shared" si="13"/>
        <v>265</v>
      </c>
      <c r="H348" s="9" t="s">
        <v>8</v>
      </c>
    </row>
    <row r="349" spans="1:8" s="50" customFormat="1" ht="20.149999999999999" customHeight="1">
      <c r="A349" s="23">
        <v>44092</v>
      </c>
      <c r="B349" s="18" t="s">
        <v>976</v>
      </c>
      <c r="C349" s="15" t="s">
        <v>964</v>
      </c>
      <c r="D349" s="17" t="s">
        <v>965</v>
      </c>
      <c r="E349" s="25">
        <v>147.63999999999999</v>
      </c>
      <c r="F349" s="25">
        <v>31</v>
      </c>
      <c r="G349" s="25">
        <f t="shared" si="13"/>
        <v>178.64</v>
      </c>
      <c r="H349" s="9" t="s">
        <v>966</v>
      </c>
    </row>
    <row r="350" spans="1:8" ht="14.9" customHeight="1">
      <c r="A350" s="4">
        <v>44092</v>
      </c>
      <c r="B350" s="5" t="s">
        <v>505</v>
      </c>
      <c r="C350" s="12" t="s">
        <v>316</v>
      </c>
      <c r="D350" s="11" t="s">
        <v>506</v>
      </c>
      <c r="E350" s="22">
        <v>-140</v>
      </c>
      <c r="F350" s="7">
        <v>-14</v>
      </c>
      <c r="G350" s="22">
        <f t="shared" si="13"/>
        <v>-154</v>
      </c>
      <c r="H350" s="9" t="s">
        <v>317</v>
      </c>
    </row>
    <row r="351" spans="1:8" ht="14.9" customHeight="1">
      <c r="A351" s="4">
        <v>44093</v>
      </c>
      <c r="B351" s="10" t="s">
        <v>1864</v>
      </c>
      <c r="C351" s="14" t="s">
        <v>1862</v>
      </c>
      <c r="D351" s="11" t="s">
        <v>1863</v>
      </c>
      <c r="E351" s="22">
        <v>768.18</v>
      </c>
      <c r="F351" s="7">
        <v>76.819999999999993</v>
      </c>
      <c r="G351" s="22">
        <f t="shared" si="13"/>
        <v>845</v>
      </c>
      <c r="H351" s="54" t="s">
        <v>350</v>
      </c>
    </row>
    <row r="352" spans="1:8" ht="14.25" customHeight="1">
      <c r="A352" s="4">
        <v>44093</v>
      </c>
      <c r="B352" s="5" t="s">
        <v>1036</v>
      </c>
      <c r="C352" s="14" t="s">
        <v>1020</v>
      </c>
      <c r="D352" s="11" t="s">
        <v>1037</v>
      </c>
      <c r="E352" s="7">
        <v>54.7</v>
      </c>
      <c r="F352" s="7">
        <v>11.49</v>
      </c>
      <c r="G352" s="7">
        <f t="shared" si="13"/>
        <v>66.19</v>
      </c>
      <c r="H352" s="54" t="s">
        <v>984</v>
      </c>
    </row>
    <row r="353" spans="1:8" s="62" customFormat="1" ht="15" customHeight="1">
      <c r="A353" s="4">
        <v>44095</v>
      </c>
      <c r="B353" s="10" t="s">
        <v>102</v>
      </c>
      <c r="C353" s="9" t="s">
        <v>100</v>
      </c>
      <c r="D353" s="11" t="s">
        <v>2521</v>
      </c>
      <c r="E353" s="7">
        <v>-491.8</v>
      </c>
      <c r="F353" s="7">
        <v>-108.2</v>
      </c>
      <c r="G353" s="25">
        <v>-600</v>
      </c>
      <c r="H353" s="9" t="s">
        <v>13</v>
      </c>
    </row>
    <row r="354" spans="1:8" s="62" customFormat="1" ht="14.9" customHeight="1">
      <c r="A354" s="4">
        <v>44095</v>
      </c>
      <c r="B354" s="10" t="s">
        <v>103</v>
      </c>
      <c r="C354" s="9" t="s">
        <v>100</v>
      </c>
      <c r="D354" s="11" t="s">
        <v>2522</v>
      </c>
      <c r="E354" s="7">
        <v>400</v>
      </c>
      <c r="F354" s="7">
        <v>0</v>
      </c>
      <c r="G354" s="7">
        <v>400</v>
      </c>
      <c r="H354" s="9" t="s">
        <v>13</v>
      </c>
    </row>
    <row r="355" spans="1:8" s="21" customFormat="1" ht="20.149999999999999" customHeight="1">
      <c r="A355" s="4">
        <v>44095</v>
      </c>
      <c r="B355" s="5" t="s">
        <v>1751</v>
      </c>
      <c r="C355" s="12" t="s">
        <v>1264</v>
      </c>
      <c r="D355" s="11" t="s">
        <v>7</v>
      </c>
      <c r="E355" s="7">
        <v>164</v>
      </c>
      <c r="F355" s="7">
        <v>34.44</v>
      </c>
      <c r="G355" s="7">
        <f t="shared" ref="G355:G363" si="14">E355+F355</f>
        <v>198.44</v>
      </c>
      <c r="H355" s="9" t="s">
        <v>8</v>
      </c>
    </row>
    <row r="356" spans="1:8" s="62" customFormat="1" ht="14.9" customHeight="1">
      <c r="A356" s="4">
        <v>44095</v>
      </c>
      <c r="B356" s="5" t="s">
        <v>1839</v>
      </c>
      <c r="C356" s="12" t="s">
        <v>1173</v>
      </c>
      <c r="D356" s="11" t="s">
        <v>7</v>
      </c>
      <c r="E356" s="7">
        <v>331.56</v>
      </c>
      <c r="F356" s="7">
        <v>69.63</v>
      </c>
      <c r="G356" s="25">
        <f t="shared" si="14"/>
        <v>401.19</v>
      </c>
      <c r="H356" s="9" t="s">
        <v>8</v>
      </c>
    </row>
    <row r="357" spans="1:8" s="50" customFormat="1" ht="20.149999999999999" customHeight="1">
      <c r="A357" s="23">
        <v>44095</v>
      </c>
      <c r="B357" s="18" t="s">
        <v>1858</v>
      </c>
      <c r="C357" s="15" t="s">
        <v>52</v>
      </c>
      <c r="D357" s="17" t="s">
        <v>1859</v>
      </c>
      <c r="E357" s="25">
        <v>-257.08999999999997</v>
      </c>
      <c r="F357" s="25">
        <v>-53.99</v>
      </c>
      <c r="G357" s="25">
        <f t="shared" si="14"/>
        <v>-311.08</v>
      </c>
      <c r="H357" s="54" t="s">
        <v>46</v>
      </c>
    </row>
    <row r="358" spans="1:8" s="50" customFormat="1" ht="20.149999999999999" customHeight="1">
      <c r="A358" s="23">
        <v>44095</v>
      </c>
      <c r="B358" s="18">
        <v>832002090</v>
      </c>
      <c r="C358" s="12" t="s">
        <v>1867</v>
      </c>
      <c r="D358" s="11" t="s">
        <v>7</v>
      </c>
      <c r="E358" s="25">
        <v>654</v>
      </c>
      <c r="F358" s="25">
        <v>137.34</v>
      </c>
      <c r="G358" s="25">
        <f t="shared" si="14"/>
        <v>791.34</v>
      </c>
      <c r="H358" s="9" t="s">
        <v>8</v>
      </c>
    </row>
    <row r="359" spans="1:8" s="62" customFormat="1" ht="14.9" customHeight="1">
      <c r="A359" s="4">
        <v>44095</v>
      </c>
      <c r="B359" s="5" t="s">
        <v>1887</v>
      </c>
      <c r="C359" s="12" t="s">
        <v>52</v>
      </c>
      <c r="D359" s="11" t="s">
        <v>1789</v>
      </c>
      <c r="E359" s="7">
        <v>104.61</v>
      </c>
      <c r="F359" s="7">
        <v>21.97</v>
      </c>
      <c r="G359" s="7">
        <f t="shared" si="14"/>
        <v>126.58</v>
      </c>
      <c r="H359" s="54" t="s">
        <v>46</v>
      </c>
    </row>
    <row r="360" spans="1:8" s="62" customFormat="1" ht="14.25" customHeight="1">
      <c r="A360" s="4">
        <v>44095</v>
      </c>
      <c r="B360" s="5" t="s">
        <v>1892</v>
      </c>
      <c r="C360" s="12" t="s">
        <v>52</v>
      </c>
      <c r="D360" s="11" t="s">
        <v>1789</v>
      </c>
      <c r="E360" s="7">
        <v>517.91999999999996</v>
      </c>
      <c r="F360" s="7">
        <v>108.76</v>
      </c>
      <c r="G360" s="7">
        <f t="shared" si="14"/>
        <v>626.67999999999995</v>
      </c>
      <c r="H360" s="54" t="s">
        <v>46</v>
      </c>
    </row>
    <row r="361" spans="1:8" s="62" customFormat="1" ht="14.9" customHeight="1">
      <c r="A361" s="4">
        <v>44095</v>
      </c>
      <c r="B361" s="5">
        <v>4090792636</v>
      </c>
      <c r="C361" s="14" t="s">
        <v>107</v>
      </c>
      <c r="D361" s="11" t="s">
        <v>27</v>
      </c>
      <c r="E361" s="7">
        <v>71.22</v>
      </c>
      <c r="F361" s="7">
        <v>9.26</v>
      </c>
      <c r="G361" s="7">
        <f t="shared" si="14"/>
        <v>80.48</v>
      </c>
      <c r="H361" s="9" t="s">
        <v>8</v>
      </c>
    </row>
    <row r="362" spans="1:8" s="62" customFormat="1" ht="14.9" customHeight="1">
      <c r="A362" s="4">
        <v>44095</v>
      </c>
      <c r="B362" s="5" t="s">
        <v>1910</v>
      </c>
      <c r="C362" s="12" t="s">
        <v>52</v>
      </c>
      <c r="D362" s="11" t="s">
        <v>1909</v>
      </c>
      <c r="E362" s="7">
        <v>65.11</v>
      </c>
      <c r="F362" s="7">
        <v>13.67</v>
      </c>
      <c r="G362" s="25">
        <f t="shared" si="14"/>
        <v>78.78</v>
      </c>
      <c r="H362" s="54" t="s">
        <v>46</v>
      </c>
    </row>
    <row r="363" spans="1:8" s="62" customFormat="1" ht="16.399999999999999" customHeight="1">
      <c r="A363" s="4">
        <v>44095</v>
      </c>
      <c r="B363" s="5">
        <v>4090792637</v>
      </c>
      <c r="C363" s="14" t="s">
        <v>107</v>
      </c>
      <c r="D363" s="11" t="s">
        <v>27</v>
      </c>
      <c r="E363" s="7">
        <v>401</v>
      </c>
      <c r="F363" s="7">
        <v>84.21</v>
      </c>
      <c r="G363" s="7">
        <f t="shared" si="14"/>
        <v>485.21</v>
      </c>
      <c r="H363" s="9" t="s">
        <v>8</v>
      </c>
    </row>
    <row r="364" spans="1:8" s="62" customFormat="1" ht="14.25" customHeight="1">
      <c r="A364" s="4">
        <v>44095</v>
      </c>
      <c r="B364" s="10" t="s">
        <v>945</v>
      </c>
      <c r="C364" s="14" t="s">
        <v>928</v>
      </c>
      <c r="D364" s="11" t="s">
        <v>946</v>
      </c>
      <c r="E364" s="7">
        <v>631.48</v>
      </c>
      <c r="F364" s="7">
        <v>132.61000000000001</v>
      </c>
      <c r="G364" s="7">
        <v>764.09</v>
      </c>
      <c r="H364" s="54" t="s">
        <v>150</v>
      </c>
    </row>
    <row r="365" spans="1:8" s="62" customFormat="1" ht="14.9" customHeight="1">
      <c r="A365" s="4">
        <v>44095</v>
      </c>
      <c r="B365" s="10">
        <v>9140101627</v>
      </c>
      <c r="C365" s="14" t="s">
        <v>1430</v>
      </c>
      <c r="D365" s="11" t="s">
        <v>1431</v>
      </c>
      <c r="E365" s="7">
        <v>4379</v>
      </c>
      <c r="F365" s="7">
        <v>919.59</v>
      </c>
      <c r="G365" s="25">
        <f>E365+F365</f>
        <v>5298.59</v>
      </c>
      <c r="H365" s="54" t="s">
        <v>150</v>
      </c>
    </row>
    <row r="366" spans="1:8" s="64" customFormat="1" ht="14.25" customHeight="1">
      <c r="A366" s="4">
        <v>44096</v>
      </c>
      <c r="B366" s="27" t="s">
        <v>1894</v>
      </c>
      <c r="C366" s="30" t="s">
        <v>107</v>
      </c>
      <c r="D366" s="24" t="s">
        <v>27</v>
      </c>
      <c r="E366" s="22">
        <v>112</v>
      </c>
      <c r="F366" s="22">
        <v>23.52</v>
      </c>
      <c r="G366" s="22">
        <f>E366+F366</f>
        <v>135.52000000000001</v>
      </c>
      <c r="H366" s="9" t="s">
        <v>8</v>
      </c>
    </row>
    <row r="367" spans="1:8" s="49" customFormat="1" ht="20.149999999999999" customHeight="1">
      <c r="A367" s="44">
        <v>44096</v>
      </c>
      <c r="B367" s="34">
        <v>20002157</v>
      </c>
      <c r="C367" s="30" t="s">
        <v>1916</v>
      </c>
      <c r="D367" s="24" t="s">
        <v>7</v>
      </c>
      <c r="E367" s="22">
        <v>352</v>
      </c>
      <c r="F367" s="22">
        <v>0</v>
      </c>
      <c r="G367" s="22">
        <f>E367+F367</f>
        <v>352</v>
      </c>
      <c r="H367" s="54" t="s">
        <v>8</v>
      </c>
    </row>
    <row r="368" spans="1:8" s="62" customFormat="1" ht="16.399999999999999" customHeight="1">
      <c r="A368" s="4">
        <v>44096</v>
      </c>
      <c r="B368" s="5" t="s">
        <v>1940</v>
      </c>
      <c r="C368" s="12" t="s">
        <v>266</v>
      </c>
      <c r="D368" s="11" t="s">
        <v>27</v>
      </c>
      <c r="E368" s="7">
        <v>73.2</v>
      </c>
      <c r="F368" s="7">
        <v>0</v>
      </c>
      <c r="G368" s="7">
        <v>73.2</v>
      </c>
      <c r="H368" s="54" t="s">
        <v>8</v>
      </c>
    </row>
    <row r="369" spans="1:8" s="62" customFormat="1" ht="16.399999999999999" customHeight="1">
      <c r="A369" s="4">
        <v>44096</v>
      </c>
      <c r="B369" s="5" t="s">
        <v>1253</v>
      </c>
      <c r="C369" s="12" t="s">
        <v>1237</v>
      </c>
      <c r="D369" s="12" t="s">
        <v>1254</v>
      </c>
      <c r="E369" s="7">
        <v>152.15</v>
      </c>
      <c r="F369" s="7">
        <v>25.19</v>
      </c>
      <c r="G369" s="7">
        <f t="shared" ref="G369:G380" si="15">E369+F369</f>
        <v>177.34</v>
      </c>
      <c r="H369" s="54" t="s">
        <v>984</v>
      </c>
    </row>
    <row r="370" spans="1:8" s="61" customFormat="1" ht="14.25" customHeight="1">
      <c r="A370" s="4">
        <v>44097</v>
      </c>
      <c r="B370" s="18" t="s">
        <v>1172</v>
      </c>
      <c r="C370" s="12" t="s">
        <v>1168</v>
      </c>
      <c r="D370" s="11" t="s">
        <v>1169</v>
      </c>
      <c r="E370" s="25">
        <v>579.29999999999995</v>
      </c>
      <c r="F370" s="25">
        <v>121.65</v>
      </c>
      <c r="G370" s="22">
        <f t="shared" si="15"/>
        <v>700.94999999999993</v>
      </c>
      <c r="H370" s="9" t="s">
        <v>8</v>
      </c>
    </row>
    <row r="371" spans="1:8" s="61" customFormat="1" ht="14.25" customHeight="1">
      <c r="A371" s="4">
        <v>44097</v>
      </c>
      <c r="B371" s="18" t="s">
        <v>1873</v>
      </c>
      <c r="C371" s="26" t="s">
        <v>26</v>
      </c>
      <c r="D371" s="17" t="s">
        <v>1874</v>
      </c>
      <c r="E371" s="47">
        <v>-68.28</v>
      </c>
      <c r="F371" s="47">
        <v>-14.34</v>
      </c>
      <c r="G371" s="47">
        <f t="shared" si="15"/>
        <v>-82.62</v>
      </c>
      <c r="H371" s="9" t="s">
        <v>8</v>
      </c>
    </row>
    <row r="372" spans="1:8" s="61" customFormat="1" ht="14.25" customHeight="1">
      <c r="A372" s="4">
        <v>44097</v>
      </c>
      <c r="B372" s="18" t="s">
        <v>1875</v>
      </c>
      <c r="C372" s="26" t="s">
        <v>26</v>
      </c>
      <c r="D372" s="17" t="s">
        <v>1876</v>
      </c>
      <c r="E372" s="47">
        <v>68.28</v>
      </c>
      <c r="F372" s="47">
        <v>14.34</v>
      </c>
      <c r="G372" s="47">
        <f t="shared" si="15"/>
        <v>82.62</v>
      </c>
      <c r="H372" s="9" t="s">
        <v>8</v>
      </c>
    </row>
    <row r="373" spans="1:8" s="61" customFormat="1" ht="14.25" customHeight="1">
      <c r="A373" s="4">
        <v>44097</v>
      </c>
      <c r="B373" s="50">
        <v>8250144755</v>
      </c>
      <c r="C373" s="26" t="s">
        <v>29</v>
      </c>
      <c r="D373" s="50" t="s">
        <v>7</v>
      </c>
      <c r="E373" s="47">
        <v>105.4</v>
      </c>
      <c r="F373" s="47">
        <v>22.13</v>
      </c>
      <c r="G373" s="25">
        <f t="shared" si="15"/>
        <v>127.53</v>
      </c>
      <c r="H373" s="9" t="s">
        <v>8</v>
      </c>
    </row>
    <row r="374" spans="1:8" s="62" customFormat="1" ht="14.25" customHeight="1">
      <c r="A374" s="4">
        <v>44097</v>
      </c>
      <c r="B374" s="21">
        <v>8250144756</v>
      </c>
      <c r="C374" s="14" t="s">
        <v>29</v>
      </c>
      <c r="D374" s="21" t="s">
        <v>7</v>
      </c>
      <c r="E374" s="7">
        <v>552.22</v>
      </c>
      <c r="F374" s="7">
        <v>115.98</v>
      </c>
      <c r="G374" s="7">
        <f t="shared" si="15"/>
        <v>668.2</v>
      </c>
      <c r="H374" s="9" t="s">
        <v>8</v>
      </c>
    </row>
    <row r="375" spans="1:8" s="62" customFormat="1" ht="14.25" customHeight="1">
      <c r="A375" s="4">
        <v>44097</v>
      </c>
      <c r="B375" s="21">
        <v>8250144753</v>
      </c>
      <c r="C375" s="14" t="s">
        <v>29</v>
      </c>
      <c r="D375" s="50" t="s">
        <v>7</v>
      </c>
      <c r="E375" s="7">
        <v>272.60000000000002</v>
      </c>
      <c r="F375" s="7">
        <v>57.25</v>
      </c>
      <c r="G375" s="7">
        <f t="shared" si="15"/>
        <v>329.85</v>
      </c>
      <c r="H375" s="9" t="s">
        <v>8</v>
      </c>
    </row>
    <row r="376" spans="1:8" s="62" customFormat="1" ht="14.9" customHeight="1">
      <c r="A376" s="4">
        <v>44097</v>
      </c>
      <c r="B376" s="21">
        <v>8250144757</v>
      </c>
      <c r="C376" s="14" t="s">
        <v>29</v>
      </c>
      <c r="D376" s="21" t="s">
        <v>7</v>
      </c>
      <c r="E376" s="7">
        <v>146</v>
      </c>
      <c r="F376" s="7">
        <v>30.66</v>
      </c>
      <c r="G376" s="22">
        <f t="shared" si="15"/>
        <v>176.66</v>
      </c>
      <c r="H376" s="9" t="s">
        <v>8</v>
      </c>
    </row>
    <row r="377" spans="1:8" ht="14.9" customHeight="1">
      <c r="A377" s="44">
        <v>44097</v>
      </c>
      <c r="B377" s="62" t="s">
        <v>1930</v>
      </c>
      <c r="C377" s="12" t="s">
        <v>343</v>
      </c>
      <c r="D377" s="11" t="s">
        <v>7</v>
      </c>
      <c r="E377" s="7">
        <v>359.47</v>
      </c>
      <c r="F377" s="7">
        <v>75.489999999999995</v>
      </c>
      <c r="G377" s="25">
        <f t="shared" si="15"/>
        <v>434.96000000000004</v>
      </c>
      <c r="H377" s="9" t="s">
        <v>8</v>
      </c>
    </row>
    <row r="378" spans="1:8" ht="14.9" customHeight="1">
      <c r="A378" s="44">
        <v>44097</v>
      </c>
      <c r="B378" s="21">
        <v>8250144754</v>
      </c>
      <c r="C378" s="14" t="s">
        <v>29</v>
      </c>
      <c r="D378" s="21" t="s">
        <v>7</v>
      </c>
      <c r="E378" s="7">
        <v>115.9</v>
      </c>
      <c r="F378" s="7">
        <v>24.33</v>
      </c>
      <c r="G378" s="7">
        <f t="shared" si="15"/>
        <v>140.23000000000002</v>
      </c>
      <c r="H378" s="9" t="s">
        <v>8</v>
      </c>
    </row>
    <row r="379" spans="1:8" s="62" customFormat="1" ht="14.9" customHeight="1">
      <c r="A379" s="4">
        <v>44097</v>
      </c>
      <c r="B379" s="10">
        <v>58397010</v>
      </c>
      <c r="C379" s="14" t="s">
        <v>1102</v>
      </c>
      <c r="D379" s="14" t="s">
        <v>27</v>
      </c>
      <c r="E379" s="7">
        <v>164.32</v>
      </c>
      <c r="F379" s="7">
        <v>0</v>
      </c>
      <c r="G379" s="7">
        <f t="shared" si="15"/>
        <v>164.32</v>
      </c>
      <c r="H379" s="9" t="s">
        <v>8</v>
      </c>
    </row>
    <row r="380" spans="1:8" s="62" customFormat="1" ht="14.9" customHeight="1">
      <c r="A380" s="4">
        <v>44098</v>
      </c>
      <c r="B380" s="5" t="s">
        <v>1427</v>
      </c>
      <c r="C380" s="12" t="s">
        <v>1426</v>
      </c>
      <c r="D380" s="11" t="s">
        <v>27</v>
      </c>
      <c r="E380" s="7">
        <v>2234.4</v>
      </c>
      <c r="F380" s="7">
        <v>469.22</v>
      </c>
      <c r="G380" s="7">
        <f t="shared" si="15"/>
        <v>2703.62</v>
      </c>
      <c r="H380" s="54" t="s">
        <v>8</v>
      </c>
    </row>
    <row r="381" spans="1:8" s="62" customFormat="1" ht="14.9" customHeight="1">
      <c r="A381" s="4">
        <v>44098</v>
      </c>
      <c r="B381" s="5">
        <v>10316</v>
      </c>
      <c r="C381" s="12" t="s">
        <v>1827</v>
      </c>
      <c r="D381" s="12" t="s">
        <v>7</v>
      </c>
      <c r="E381" s="7">
        <v>111.24</v>
      </c>
      <c r="F381" s="7">
        <f>E381*21%</f>
        <v>23.360399999999998</v>
      </c>
      <c r="G381" s="7">
        <f>SUM(E381:F381)</f>
        <v>134.60039999999998</v>
      </c>
      <c r="H381" s="54" t="s">
        <v>8</v>
      </c>
    </row>
    <row r="382" spans="1:8" s="62" customFormat="1" ht="14.9" customHeight="1">
      <c r="A382" s="4">
        <v>44098</v>
      </c>
      <c r="B382" s="21">
        <v>8250146088</v>
      </c>
      <c r="C382" s="14" t="s">
        <v>29</v>
      </c>
      <c r="D382" s="21" t="s">
        <v>7</v>
      </c>
      <c r="E382" s="7">
        <v>152.94999999999999</v>
      </c>
      <c r="F382" s="7">
        <v>32.119999999999997</v>
      </c>
      <c r="G382" s="7">
        <f t="shared" ref="G382:G393" si="16">E382+F382</f>
        <v>185.07</v>
      </c>
      <c r="H382" s="9" t="s">
        <v>8</v>
      </c>
    </row>
    <row r="383" spans="1:8" s="21" customFormat="1" ht="23.25" customHeight="1">
      <c r="A383" s="4">
        <v>44098</v>
      </c>
      <c r="B383" s="5" t="s">
        <v>393</v>
      </c>
      <c r="C383" s="14" t="s">
        <v>380</v>
      </c>
      <c r="D383" s="14" t="s">
        <v>394</v>
      </c>
      <c r="E383" s="25">
        <v>166.97</v>
      </c>
      <c r="F383" s="25">
        <v>16.7</v>
      </c>
      <c r="G383" s="7">
        <f t="shared" si="16"/>
        <v>183.67</v>
      </c>
      <c r="H383" s="9" t="s">
        <v>179</v>
      </c>
    </row>
    <row r="384" spans="1:8" s="62" customFormat="1" ht="16.399999999999999" customHeight="1">
      <c r="A384" s="4">
        <v>44098</v>
      </c>
      <c r="B384" s="5" t="s">
        <v>395</v>
      </c>
      <c r="C384" s="14" t="s">
        <v>380</v>
      </c>
      <c r="D384" s="14" t="s">
        <v>394</v>
      </c>
      <c r="E384" s="7">
        <v>293.25</v>
      </c>
      <c r="F384" s="7">
        <v>29.32</v>
      </c>
      <c r="G384" s="7">
        <f t="shared" si="16"/>
        <v>322.57</v>
      </c>
      <c r="H384" s="9" t="s">
        <v>179</v>
      </c>
    </row>
    <row r="385" spans="1:8" ht="14.9" customHeight="1">
      <c r="A385" s="4">
        <v>44098</v>
      </c>
      <c r="B385" s="5" t="s">
        <v>1429</v>
      </c>
      <c r="C385" s="12" t="s">
        <v>1426</v>
      </c>
      <c r="D385" s="11" t="s">
        <v>1428</v>
      </c>
      <c r="E385" s="7">
        <v>14896</v>
      </c>
      <c r="F385" s="7">
        <v>3128.16</v>
      </c>
      <c r="G385" s="7">
        <f t="shared" si="16"/>
        <v>18024.16</v>
      </c>
      <c r="H385" s="54" t="s">
        <v>41</v>
      </c>
    </row>
    <row r="386" spans="1:8" s="62" customFormat="1" ht="13.5" customHeight="1">
      <c r="A386" s="4">
        <v>44099</v>
      </c>
      <c r="B386" s="10">
        <v>20715</v>
      </c>
      <c r="C386" s="14" t="s">
        <v>238</v>
      </c>
      <c r="D386" s="11" t="s">
        <v>27</v>
      </c>
      <c r="E386" s="7">
        <v>2155.58</v>
      </c>
      <c r="F386" s="7">
        <f>E386*21%</f>
        <v>452.67179999999996</v>
      </c>
      <c r="G386" s="7">
        <f t="shared" si="16"/>
        <v>2608.2518</v>
      </c>
      <c r="H386" s="9" t="s">
        <v>8</v>
      </c>
    </row>
    <row r="387" spans="1:8" s="61" customFormat="1" ht="14.9" customHeight="1">
      <c r="A387" s="23">
        <v>44099</v>
      </c>
      <c r="B387" s="50">
        <v>8250146697</v>
      </c>
      <c r="C387" s="26" t="s">
        <v>29</v>
      </c>
      <c r="D387" s="49" t="s">
        <v>7</v>
      </c>
      <c r="E387" s="47">
        <v>84.4</v>
      </c>
      <c r="F387" s="47">
        <v>17.72</v>
      </c>
      <c r="G387" s="25">
        <f t="shared" si="16"/>
        <v>102.12</v>
      </c>
      <c r="H387" s="9" t="s">
        <v>8</v>
      </c>
    </row>
    <row r="388" spans="1:8" s="62" customFormat="1" ht="14.25" customHeight="1">
      <c r="A388" s="4">
        <v>44099</v>
      </c>
      <c r="B388" s="21">
        <v>8250146696</v>
      </c>
      <c r="C388" s="14" t="s">
        <v>29</v>
      </c>
      <c r="D388" s="21" t="s">
        <v>7</v>
      </c>
      <c r="E388" s="7">
        <v>134</v>
      </c>
      <c r="F388" s="7">
        <v>28.14</v>
      </c>
      <c r="G388" s="7">
        <f t="shared" si="16"/>
        <v>162.13999999999999</v>
      </c>
      <c r="H388" s="9" t="s">
        <v>8</v>
      </c>
    </row>
    <row r="389" spans="1:8" s="50" customFormat="1" ht="20.149999999999999" customHeight="1">
      <c r="A389" s="23">
        <v>44099</v>
      </c>
      <c r="B389" s="49">
        <v>8250146698</v>
      </c>
      <c r="C389" s="26" t="s">
        <v>29</v>
      </c>
      <c r="D389" s="49" t="s">
        <v>7</v>
      </c>
      <c r="E389" s="25">
        <v>429</v>
      </c>
      <c r="F389" s="25">
        <v>90.09</v>
      </c>
      <c r="G389" s="25">
        <f t="shared" si="16"/>
        <v>519.09</v>
      </c>
      <c r="H389" s="9" t="s">
        <v>8</v>
      </c>
    </row>
    <row r="390" spans="1:8" s="50" customFormat="1" ht="20.149999999999999" customHeight="1">
      <c r="A390" s="23">
        <v>44099</v>
      </c>
      <c r="B390" s="27" t="s">
        <v>1714</v>
      </c>
      <c r="C390" s="15" t="s">
        <v>838</v>
      </c>
      <c r="D390" s="24" t="s">
        <v>1715</v>
      </c>
      <c r="E390" s="25">
        <v>327.18</v>
      </c>
      <c r="F390" s="25">
        <v>68.7</v>
      </c>
      <c r="G390" s="25">
        <f t="shared" si="16"/>
        <v>395.88</v>
      </c>
      <c r="H390" s="9" t="s">
        <v>369</v>
      </c>
    </row>
    <row r="391" spans="1:8" s="50" customFormat="1" ht="21" customHeight="1">
      <c r="A391" s="23">
        <v>44102</v>
      </c>
      <c r="B391" s="27" t="s">
        <v>1911</v>
      </c>
      <c r="C391" s="26" t="s">
        <v>1624</v>
      </c>
      <c r="D391" s="17" t="s">
        <v>27</v>
      </c>
      <c r="E391" s="25">
        <v>446.12</v>
      </c>
      <c r="F391" s="25">
        <v>93.69</v>
      </c>
      <c r="G391" s="7">
        <f t="shared" si="16"/>
        <v>539.80999999999995</v>
      </c>
      <c r="H391" s="9" t="s">
        <v>8</v>
      </c>
    </row>
    <row r="392" spans="1:8" s="21" customFormat="1" ht="14.9" customHeight="1">
      <c r="A392" s="4">
        <v>44102</v>
      </c>
      <c r="B392" s="62" t="s">
        <v>1912</v>
      </c>
      <c r="C392" s="12" t="s">
        <v>343</v>
      </c>
      <c r="D392" s="11" t="s">
        <v>7</v>
      </c>
      <c r="E392" s="7">
        <v>398.35</v>
      </c>
      <c r="F392" s="7">
        <v>83.65</v>
      </c>
      <c r="G392" s="7">
        <f t="shared" si="16"/>
        <v>482</v>
      </c>
      <c r="H392" s="9" t="s">
        <v>8</v>
      </c>
    </row>
    <row r="393" spans="1:8" s="50" customFormat="1" ht="20.149999999999999" customHeight="1">
      <c r="A393" s="23">
        <v>44102</v>
      </c>
      <c r="B393" s="18" t="s">
        <v>2026</v>
      </c>
      <c r="C393" s="15" t="s">
        <v>1511</v>
      </c>
      <c r="D393" s="17" t="s">
        <v>2025</v>
      </c>
      <c r="E393" s="25">
        <v>2000</v>
      </c>
      <c r="F393" s="25">
        <v>420</v>
      </c>
      <c r="G393" s="25">
        <f t="shared" si="16"/>
        <v>2420</v>
      </c>
      <c r="H393" s="9" t="s">
        <v>369</v>
      </c>
    </row>
    <row r="394" spans="1:8" s="64" customFormat="1" ht="14.9" customHeight="1">
      <c r="A394" s="44">
        <v>44102</v>
      </c>
      <c r="B394" s="27" t="s">
        <v>700</v>
      </c>
      <c r="C394" s="29" t="s">
        <v>683</v>
      </c>
      <c r="D394" s="24" t="s">
        <v>701</v>
      </c>
      <c r="E394" s="22">
        <v>1190</v>
      </c>
      <c r="F394" s="22">
        <v>249.9</v>
      </c>
      <c r="G394" s="22">
        <v>1439.9</v>
      </c>
      <c r="H394" s="9" t="s">
        <v>369</v>
      </c>
    </row>
    <row r="395" spans="1:8" s="62" customFormat="1" ht="14.9" customHeight="1">
      <c r="A395" s="4">
        <v>44102</v>
      </c>
      <c r="B395" s="62" t="s">
        <v>491</v>
      </c>
      <c r="C395" s="14" t="s">
        <v>481</v>
      </c>
      <c r="D395" s="21" t="s">
        <v>483</v>
      </c>
      <c r="E395" s="7">
        <v>230</v>
      </c>
      <c r="F395" s="7">
        <v>48.3</v>
      </c>
      <c r="G395" s="7">
        <v>278.3</v>
      </c>
      <c r="H395" s="9" t="s">
        <v>369</v>
      </c>
    </row>
    <row r="396" spans="1:8" s="61" customFormat="1" ht="13.5" customHeight="1">
      <c r="A396" s="23">
        <v>44102</v>
      </c>
      <c r="B396" s="61" t="s">
        <v>536</v>
      </c>
      <c r="C396" s="26" t="s">
        <v>481</v>
      </c>
      <c r="D396" s="24" t="s">
        <v>537</v>
      </c>
      <c r="E396" s="25">
        <v>545.47</v>
      </c>
      <c r="F396" s="25">
        <v>114.55</v>
      </c>
      <c r="G396" s="25">
        <v>660.02</v>
      </c>
      <c r="H396" s="9" t="s">
        <v>369</v>
      </c>
    </row>
    <row r="397" spans="1:8" s="62" customFormat="1" ht="14.9" customHeight="1">
      <c r="A397" s="4">
        <v>44103</v>
      </c>
      <c r="B397" s="5" t="s">
        <v>1820</v>
      </c>
      <c r="C397" s="12" t="s">
        <v>1819</v>
      </c>
      <c r="D397" s="11" t="s">
        <v>7</v>
      </c>
      <c r="E397" s="7">
        <v>351.99</v>
      </c>
      <c r="F397" s="7">
        <f>E397*21%</f>
        <v>73.917900000000003</v>
      </c>
      <c r="G397" s="25">
        <f>E397+F397</f>
        <v>425.90790000000004</v>
      </c>
      <c r="H397" s="54" t="s">
        <v>8</v>
      </c>
    </row>
    <row r="398" spans="1:8" s="50" customFormat="1" ht="21" customHeight="1">
      <c r="A398" s="23">
        <v>44103</v>
      </c>
      <c r="B398" s="64" t="s">
        <v>1845</v>
      </c>
      <c r="C398" s="15" t="s">
        <v>1844</v>
      </c>
      <c r="D398" s="17" t="s">
        <v>27</v>
      </c>
      <c r="E398" s="25">
        <v>367</v>
      </c>
      <c r="F398" s="25">
        <v>0</v>
      </c>
      <c r="G398" s="7">
        <f>E398+F398</f>
        <v>367</v>
      </c>
      <c r="H398" s="54" t="s">
        <v>8</v>
      </c>
    </row>
    <row r="399" spans="1:8" s="50" customFormat="1" ht="21" customHeight="1">
      <c r="A399" s="23">
        <v>44103</v>
      </c>
      <c r="B399" s="27">
        <v>21855</v>
      </c>
      <c r="C399" s="15" t="s">
        <v>1884</v>
      </c>
      <c r="D399" s="15" t="s">
        <v>7</v>
      </c>
      <c r="E399" s="25">
        <v>189.5</v>
      </c>
      <c r="F399" s="25">
        <v>0</v>
      </c>
      <c r="G399" s="7">
        <f>E399+F399</f>
        <v>189.5</v>
      </c>
      <c r="H399" s="54" t="s">
        <v>8</v>
      </c>
    </row>
    <row r="400" spans="1:8" s="50" customFormat="1" ht="28.4" customHeight="1">
      <c r="A400" s="23">
        <v>44103</v>
      </c>
      <c r="B400" s="27" t="s">
        <v>1886</v>
      </c>
      <c r="C400" s="26" t="s">
        <v>26</v>
      </c>
      <c r="D400" s="17" t="s">
        <v>7</v>
      </c>
      <c r="E400" s="47">
        <v>14.6</v>
      </c>
      <c r="F400" s="47">
        <v>3.07</v>
      </c>
      <c r="G400" s="25">
        <f>E400+F400</f>
        <v>17.669999999999998</v>
      </c>
      <c r="H400" s="9" t="s">
        <v>8</v>
      </c>
    </row>
    <row r="401" spans="1:8" ht="26.9" customHeight="1">
      <c r="A401" s="23">
        <v>44103</v>
      </c>
      <c r="B401" s="27" t="s">
        <v>1983</v>
      </c>
      <c r="C401" s="15" t="s">
        <v>1982</v>
      </c>
      <c r="D401" s="17" t="s">
        <v>1278</v>
      </c>
      <c r="E401" s="25">
        <v>723.14</v>
      </c>
      <c r="F401" s="25">
        <v>151.86000000000001</v>
      </c>
      <c r="G401" s="25">
        <f>E401+F401</f>
        <v>875</v>
      </c>
      <c r="H401" s="9" t="s">
        <v>8</v>
      </c>
    </row>
    <row r="402" spans="1:8" ht="23.9" customHeight="1">
      <c r="A402" s="23">
        <v>44103</v>
      </c>
      <c r="B402" s="27" t="s">
        <v>1160</v>
      </c>
      <c r="C402" s="15" t="s">
        <v>1064</v>
      </c>
      <c r="D402" s="15" t="s">
        <v>1161</v>
      </c>
      <c r="E402" s="25">
        <v>420.23</v>
      </c>
      <c r="F402" s="25">
        <v>88.25</v>
      </c>
      <c r="G402" s="25">
        <v>508.48</v>
      </c>
      <c r="H402" s="9" t="s">
        <v>369</v>
      </c>
    </row>
    <row r="403" spans="1:8" s="64" customFormat="1" ht="14.25" customHeight="1">
      <c r="A403" s="4">
        <v>44103</v>
      </c>
      <c r="B403" s="34">
        <v>2000050298</v>
      </c>
      <c r="C403" s="14" t="s">
        <v>751</v>
      </c>
      <c r="D403" s="24" t="s">
        <v>760</v>
      </c>
      <c r="E403" s="25">
        <v>392.52</v>
      </c>
      <c r="F403" s="25">
        <v>82.43</v>
      </c>
      <c r="G403" s="25">
        <f t="shared" ref="G403:G429" si="17">E403+F403</f>
        <v>474.95</v>
      </c>
      <c r="H403" s="54" t="s">
        <v>150</v>
      </c>
    </row>
    <row r="404" spans="1:8" s="64" customFormat="1" ht="14.25" customHeight="1">
      <c r="A404" s="4">
        <v>44103</v>
      </c>
      <c r="B404" s="27">
        <v>4345</v>
      </c>
      <c r="C404" s="12" t="s">
        <v>1729</v>
      </c>
      <c r="D404" s="29" t="s">
        <v>1730</v>
      </c>
      <c r="E404" s="25">
        <v>7735</v>
      </c>
      <c r="F404" s="25">
        <v>1624.35</v>
      </c>
      <c r="G404" s="25">
        <f t="shared" si="17"/>
        <v>9359.35</v>
      </c>
      <c r="H404" s="54" t="s">
        <v>150</v>
      </c>
    </row>
    <row r="405" spans="1:8" s="64" customFormat="1" ht="14.25" customHeight="1">
      <c r="A405" s="4">
        <v>44104</v>
      </c>
      <c r="B405" s="34">
        <v>20740</v>
      </c>
      <c r="C405" s="14" t="s">
        <v>238</v>
      </c>
      <c r="D405" s="24" t="s">
        <v>1476</v>
      </c>
      <c r="E405" s="25">
        <v>-680.29</v>
      </c>
      <c r="F405" s="25">
        <v>-142.86000000000001</v>
      </c>
      <c r="G405" s="25">
        <f t="shared" si="17"/>
        <v>-823.15</v>
      </c>
      <c r="H405" s="9" t="s">
        <v>8</v>
      </c>
    </row>
    <row r="406" spans="1:8" s="64" customFormat="1" ht="14.25" customHeight="1">
      <c r="A406" s="4">
        <v>44104</v>
      </c>
      <c r="B406" s="34">
        <v>20741</v>
      </c>
      <c r="C406" s="14" t="s">
        <v>238</v>
      </c>
      <c r="D406" s="24" t="s">
        <v>27</v>
      </c>
      <c r="E406" s="25">
        <v>483.9</v>
      </c>
      <c r="F406" s="25">
        <v>101.62</v>
      </c>
      <c r="G406" s="25">
        <f t="shared" si="17"/>
        <v>585.52</v>
      </c>
      <c r="H406" s="9" t="s">
        <v>8</v>
      </c>
    </row>
    <row r="407" spans="1:8" s="64" customFormat="1" ht="14.25" customHeight="1">
      <c r="A407" s="4">
        <v>44104</v>
      </c>
      <c r="B407" s="34">
        <v>20742</v>
      </c>
      <c r="C407" s="30" t="s">
        <v>238</v>
      </c>
      <c r="D407" s="24" t="s">
        <v>27</v>
      </c>
      <c r="E407" s="25">
        <v>196.39</v>
      </c>
      <c r="F407" s="25">
        <v>41.24</v>
      </c>
      <c r="G407" s="25">
        <f t="shared" si="17"/>
        <v>237.63</v>
      </c>
      <c r="H407" s="9" t="s">
        <v>8</v>
      </c>
    </row>
    <row r="408" spans="1:8" s="64" customFormat="1" ht="14.25" customHeight="1">
      <c r="A408" s="4">
        <v>44104</v>
      </c>
      <c r="B408" s="5" t="s">
        <v>1752</v>
      </c>
      <c r="C408" s="29" t="s">
        <v>1264</v>
      </c>
      <c r="D408" s="24" t="s">
        <v>7</v>
      </c>
      <c r="E408" s="25">
        <v>7</v>
      </c>
      <c r="F408" s="25">
        <v>1.47</v>
      </c>
      <c r="G408" s="25">
        <f t="shared" si="17"/>
        <v>8.4700000000000006</v>
      </c>
      <c r="H408" s="9" t="s">
        <v>8</v>
      </c>
    </row>
    <row r="409" spans="1:8" s="62" customFormat="1" ht="14.9" customHeight="1">
      <c r="A409" s="4">
        <v>44104</v>
      </c>
      <c r="B409" s="5" t="s">
        <v>1753</v>
      </c>
      <c r="C409" s="12" t="s">
        <v>130</v>
      </c>
      <c r="D409" s="11" t="s">
        <v>27</v>
      </c>
      <c r="E409" s="7">
        <v>838.68</v>
      </c>
      <c r="F409" s="7">
        <v>176.12</v>
      </c>
      <c r="G409" s="7">
        <f t="shared" si="17"/>
        <v>1014.8</v>
      </c>
      <c r="H409" s="12" t="s">
        <v>8</v>
      </c>
    </row>
    <row r="410" spans="1:8" s="49" customFormat="1" ht="20.149999999999999" customHeight="1">
      <c r="A410" s="44">
        <v>44104</v>
      </c>
      <c r="B410" s="27" t="s">
        <v>1805</v>
      </c>
      <c r="C410" s="29" t="s">
        <v>339</v>
      </c>
      <c r="D410" s="24" t="s">
        <v>27</v>
      </c>
      <c r="E410" s="22">
        <v>39.479999999999997</v>
      </c>
      <c r="F410" s="22">
        <v>8.2899999999999991</v>
      </c>
      <c r="G410" s="22">
        <f t="shared" si="17"/>
        <v>47.769999999999996</v>
      </c>
      <c r="H410" s="9" t="s">
        <v>8</v>
      </c>
    </row>
    <row r="411" spans="1:8" s="49" customFormat="1" ht="20.149999999999999" customHeight="1">
      <c r="A411" s="44">
        <v>44104</v>
      </c>
      <c r="B411" s="27" t="s">
        <v>1821</v>
      </c>
      <c r="C411" s="29" t="s">
        <v>339</v>
      </c>
      <c r="D411" s="24" t="s">
        <v>27</v>
      </c>
      <c r="E411" s="22">
        <v>126.82</v>
      </c>
      <c r="F411" s="22">
        <f>E411*21%</f>
        <v>26.632199999999997</v>
      </c>
      <c r="G411" s="25">
        <f t="shared" si="17"/>
        <v>153.4522</v>
      </c>
      <c r="H411" s="9" t="s">
        <v>8</v>
      </c>
    </row>
    <row r="412" spans="1:8" s="49" customFormat="1" ht="21" customHeight="1">
      <c r="A412" s="44">
        <v>44104</v>
      </c>
      <c r="B412" s="27" t="s">
        <v>1826</v>
      </c>
      <c r="C412" s="29" t="s">
        <v>339</v>
      </c>
      <c r="D412" s="11" t="s">
        <v>27</v>
      </c>
      <c r="E412" s="22">
        <v>21.2</v>
      </c>
      <c r="F412" s="22">
        <v>4.45</v>
      </c>
      <c r="G412" s="22">
        <f t="shared" si="17"/>
        <v>25.65</v>
      </c>
      <c r="H412" s="9" t="s">
        <v>8</v>
      </c>
    </row>
    <row r="413" spans="1:8" s="49" customFormat="1" ht="20.149999999999999" customHeight="1">
      <c r="A413" s="44">
        <v>44104</v>
      </c>
      <c r="B413" s="27" t="s">
        <v>1877</v>
      </c>
      <c r="C413" s="30" t="s">
        <v>26</v>
      </c>
      <c r="D413" s="24" t="s">
        <v>27</v>
      </c>
      <c r="E413" s="51">
        <v>234.44</v>
      </c>
      <c r="F413" s="51">
        <v>49.23</v>
      </c>
      <c r="G413" s="22">
        <f t="shared" si="17"/>
        <v>283.67</v>
      </c>
      <c r="H413" s="9" t="s">
        <v>8</v>
      </c>
    </row>
    <row r="414" spans="1:8" s="49" customFormat="1" ht="20.149999999999999" customHeight="1">
      <c r="A414" s="44">
        <v>44104</v>
      </c>
      <c r="B414" s="27" t="s">
        <v>1906</v>
      </c>
      <c r="C414" s="30" t="s">
        <v>26</v>
      </c>
      <c r="D414" s="24" t="s">
        <v>7</v>
      </c>
      <c r="E414" s="22">
        <v>95.04</v>
      </c>
      <c r="F414" s="22">
        <v>19.96</v>
      </c>
      <c r="G414" s="22">
        <f t="shared" si="17"/>
        <v>115</v>
      </c>
      <c r="H414" s="9" t="s">
        <v>8</v>
      </c>
    </row>
    <row r="415" spans="1:8" ht="14.9" customHeight="1">
      <c r="A415" s="4">
        <v>44104</v>
      </c>
      <c r="B415" s="62" t="s">
        <v>1913</v>
      </c>
      <c r="C415" s="12" t="s">
        <v>343</v>
      </c>
      <c r="D415" s="11" t="s">
        <v>7</v>
      </c>
      <c r="E415" s="7">
        <v>11.31</v>
      </c>
      <c r="F415" s="7">
        <v>2.38</v>
      </c>
      <c r="G415" s="22">
        <f t="shared" si="17"/>
        <v>13.690000000000001</v>
      </c>
      <c r="H415" s="9" t="s">
        <v>8</v>
      </c>
    </row>
    <row r="416" spans="1:8" s="21" customFormat="1" ht="14.9" customHeight="1">
      <c r="A416" s="23">
        <v>44104</v>
      </c>
      <c r="B416" s="50">
        <v>7061866894</v>
      </c>
      <c r="C416" s="50" t="s">
        <v>347</v>
      </c>
      <c r="D416" s="50" t="s">
        <v>27</v>
      </c>
      <c r="E416" s="7">
        <v>349.18</v>
      </c>
      <c r="F416" s="7">
        <v>73.33</v>
      </c>
      <c r="G416" s="7">
        <f t="shared" si="17"/>
        <v>422.51</v>
      </c>
      <c r="H416" s="9" t="s">
        <v>8</v>
      </c>
    </row>
    <row r="417" spans="1:8" ht="14.9" customHeight="1">
      <c r="A417" s="4">
        <v>44104</v>
      </c>
      <c r="B417" s="21">
        <v>7061866895</v>
      </c>
      <c r="C417" s="21" t="s">
        <v>347</v>
      </c>
      <c r="D417" s="21" t="s">
        <v>27</v>
      </c>
      <c r="E417" s="7">
        <v>633.86</v>
      </c>
      <c r="F417" s="7">
        <v>133.11000000000001</v>
      </c>
      <c r="G417" s="7">
        <f t="shared" si="17"/>
        <v>766.97</v>
      </c>
      <c r="H417" s="9" t="s">
        <v>8</v>
      </c>
    </row>
    <row r="418" spans="1:8" ht="14.9" customHeight="1">
      <c r="A418" s="4">
        <v>44104</v>
      </c>
      <c r="B418" s="5" t="s">
        <v>1941</v>
      </c>
      <c r="C418" s="12" t="s">
        <v>52</v>
      </c>
      <c r="D418" s="11" t="s">
        <v>1789</v>
      </c>
      <c r="E418" s="7">
        <v>1830.17</v>
      </c>
      <c r="F418" s="7">
        <v>384.34</v>
      </c>
      <c r="G418" s="22">
        <f t="shared" si="17"/>
        <v>2214.5100000000002</v>
      </c>
      <c r="H418" s="54" t="s">
        <v>46</v>
      </c>
    </row>
    <row r="419" spans="1:8" ht="14.9" customHeight="1">
      <c r="A419" s="4">
        <v>44104</v>
      </c>
      <c r="B419" s="62" t="s">
        <v>1942</v>
      </c>
      <c r="C419" s="12" t="s">
        <v>343</v>
      </c>
      <c r="D419" s="11" t="s">
        <v>1943</v>
      </c>
      <c r="E419" s="7">
        <v>337.98</v>
      </c>
      <c r="F419" s="7">
        <v>70.98</v>
      </c>
      <c r="G419" s="7">
        <f t="shared" si="17"/>
        <v>408.96000000000004</v>
      </c>
      <c r="H419" s="9" t="s">
        <v>8</v>
      </c>
    </row>
    <row r="420" spans="1:8" s="50" customFormat="1" ht="23.25" customHeight="1">
      <c r="A420" s="23">
        <v>44104</v>
      </c>
      <c r="B420" s="18" t="s">
        <v>1948</v>
      </c>
      <c r="C420" s="12" t="s">
        <v>52</v>
      </c>
      <c r="D420" s="17" t="s">
        <v>1789</v>
      </c>
      <c r="E420" s="25">
        <v>1251.18</v>
      </c>
      <c r="F420" s="25">
        <v>262.75</v>
      </c>
      <c r="G420" s="25">
        <f t="shared" si="17"/>
        <v>1513.93</v>
      </c>
      <c r="H420" s="54" t="s">
        <v>46</v>
      </c>
    </row>
    <row r="421" spans="1:8" s="61" customFormat="1" ht="14.9" customHeight="1">
      <c r="A421" s="23">
        <v>44104</v>
      </c>
      <c r="B421" s="18" t="s">
        <v>1949</v>
      </c>
      <c r="C421" s="15" t="s">
        <v>52</v>
      </c>
      <c r="D421" s="11" t="s">
        <v>1789</v>
      </c>
      <c r="E421" s="25">
        <v>159.91999999999999</v>
      </c>
      <c r="F421" s="25">
        <v>33.58</v>
      </c>
      <c r="G421" s="25">
        <f t="shared" si="17"/>
        <v>193.5</v>
      </c>
      <c r="H421" s="54" t="s">
        <v>46</v>
      </c>
    </row>
    <row r="422" spans="1:8" s="61" customFormat="1" ht="14.9" customHeight="1">
      <c r="A422" s="23">
        <v>44104</v>
      </c>
      <c r="B422" s="18">
        <v>4090796518</v>
      </c>
      <c r="C422" s="26" t="s">
        <v>107</v>
      </c>
      <c r="D422" s="11" t="s">
        <v>27</v>
      </c>
      <c r="E422" s="25">
        <v>79.319999999999993</v>
      </c>
      <c r="F422" s="25">
        <v>16.649999999999999</v>
      </c>
      <c r="G422" s="25">
        <f t="shared" si="17"/>
        <v>95.97</v>
      </c>
      <c r="H422" s="9" t="s">
        <v>8</v>
      </c>
    </row>
    <row r="423" spans="1:8" s="62" customFormat="1" ht="14.9" customHeight="1">
      <c r="A423" s="4">
        <v>44104</v>
      </c>
      <c r="B423" s="5" t="s">
        <v>1956</v>
      </c>
      <c r="C423" s="12" t="s">
        <v>52</v>
      </c>
      <c r="D423" s="11" t="s">
        <v>1789</v>
      </c>
      <c r="E423" s="7">
        <v>53.81</v>
      </c>
      <c r="F423" s="7">
        <v>11.3</v>
      </c>
      <c r="G423" s="25">
        <f t="shared" si="17"/>
        <v>65.11</v>
      </c>
      <c r="H423" s="54" t="s">
        <v>46</v>
      </c>
    </row>
    <row r="424" spans="1:8" ht="14.9" customHeight="1">
      <c r="A424" s="23">
        <v>44104</v>
      </c>
      <c r="B424" s="5" t="s">
        <v>1958</v>
      </c>
      <c r="C424" s="12" t="s">
        <v>52</v>
      </c>
      <c r="D424" s="11" t="s">
        <v>1789</v>
      </c>
      <c r="E424" s="7">
        <v>345.28</v>
      </c>
      <c r="F424" s="7">
        <v>72.510000000000005</v>
      </c>
      <c r="G424" s="7">
        <f t="shared" si="17"/>
        <v>417.78999999999996</v>
      </c>
      <c r="H424" s="54" t="s">
        <v>46</v>
      </c>
    </row>
    <row r="425" spans="1:8" ht="16.399999999999999" customHeight="1">
      <c r="A425" s="4">
        <v>44104</v>
      </c>
      <c r="B425" s="5">
        <v>4090796519</v>
      </c>
      <c r="C425" s="14" t="s">
        <v>107</v>
      </c>
      <c r="D425" s="11" t="s">
        <v>27</v>
      </c>
      <c r="E425" s="7">
        <v>116</v>
      </c>
      <c r="F425" s="7">
        <v>24.36</v>
      </c>
      <c r="G425" s="25">
        <f t="shared" si="17"/>
        <v>140.36000000000001</v>
      </c>
      <c r="H425" s="9" t="s">
        <v>8</v>
      </c>
    </row>
    <row r="426" spans="1:8" ht="16.399999999999999" customHeight="1">
      <c r="A426" s="4">
        <v>44104</v>
      </c>
      <c r="B426" s="5">
        <v>2020001552</v>
      </c>
      <c r="C426" s="12" t="s">
        <v>93</v>
      </c>
      <c r="D426" s="11" t="s">
        <v>1988</v>
      </c>
      <c r="E426" s="7">
        <v>14</v>
      </c>
      <c r="F426" s="7">
        <v>2.94</v>
      </c>
      <c r="G426" s="25">
        <f t="shared" si="17"/>
        <v>16.940000000000001</v>
      </c>
      <c r="H426" s="9" t="s">
        <v>95</v>
      </c>
    </row>
    <row r="427" spans="1:8" ht="16.399999999999999" customHeight="1">
      <c r="A427" s="4">
        <v>44104</v>
      </c>
      <c r="B427" s="5" t="s">
        <v>977</v>
      </c>
      <c r="C427" s="12" t="s">
        <v>964</v>
      </c>
      <c r="D427" s="11" t="s">
        <v>965</v>
      </c>
      <c r="E427" s="7">
        <v>31.27</v>
      </c>
      <c r="F427" s="7">
        <v>6.57</v>
      </c>
      <c r="G427" s="22">
        <f t="shared" si="17"/>
        <v>37.840000000000003</v>
      </c>
      <c r="H427" s="9" t="s">
        <v>966</v>
      </c>
    </row>
    <row r="428" spans="1:8" s="62" customFormat="1" ht="14.9" customHeight="1">
      <c r="A428" s="4">
        <v>44104</v>
      </c>
      <c r="B428" s="5" t="s">
        <v>859</v>
      </c>
      <c r="C428" s="12" t="s">
        <v>93</v>
      </c>
      <c r="D428" s="11" t="s">
        <v>860</v>
      </c>
      <c r="E428" s="7">
        <v>14.54</v>
      </c>
      <c r="F428" s="7">
        <v>3.05</v>
      </c>
      <c r="G428" s="7">
        <f t="shared" si="17"/>
        <v>17.59</v>
      </c>
      <c r="H428" s="9" t="s">
        <v>95</v>
      </c>
    </row>
    <row r="429" spans="1:8" s="62" customFormat="1" ht="14.9" customHeight="1">
      <c r="A429" s="4">
        <v>44104</v>
      </c>
      <c r="B429" s="5" t="s">
        <v>861</v>
      </c>
      <c r="C429" s="12" t="s">
        <v>93</v>
      </c>
      <c r="D429" s="11" t="s">
        <v>860</v>
      </c>
      <c r="E429" s="7">
        <v>104.08</v>
      </c>
      <c r="F429" s="7">
        <v>21.86</v>
      </c>
      <c r="G429" s="7">
        <f t="shared" si="17"/>
        <v>125.94</v>
      </c>
      <c r="H429" s="9" t="s">
        <v>95</v>
      </c>
    </row>
    <row r="430" spans="1:8" s="62" customFormat="1" ht="14.9" customHeight="1">
      <c r="A430" s="4">
        <v>44104</v>
      </c>
      <c r="B430" s="5" t="s">
        <v>1007</v>
      </c>
      <c r="C430" s="40" t="s">
        <v>982</v>
      </c>
      <c r="D430" s="14" t="s">
        <v>1008</v>
      </c>
      <c r="E430" s="7">
        <v>1294</v>
      </c>
      <c r="F430" s="7">
        <v>271.74</v>
      </c>
      <c r="G430" s="7">
        <v>1565.74</v>
      </c>
      <c r="H430" s="54" t="s">
        <v>984</v>
      </c>
    </row>
    <row r="431" spans="1:8" s="62" customFormat="1" ht="14.9" customHeight="1">
      <c r="A431" s="4">
        <v>44104</v>
      </c>
      <c r="B431" s="5" t="s">
        <v>1009</v>
      </c>
      <c r="C431" s="40" t="s">
        <v>982</v>
      </c>
      <c r="D431" s="14" t="s">
        <v>1008</v>
      </c>
      <c r="E431" s="7">
        <v>238.36</v>
      </c>
      <c r="F431" s="7">
        <v>50.06</v>
      </c>
      <c r="G431" s="7">
        <f>E431+F431</f>
        <v>288.42</v>
      </c>
      <c r="H431" s="54" t="s">
        <v>984</v>
      </c>
    </row>
    <row r="432" spans="1:8" s="62" customFormat="1" ht="14.25" customHeight="1">
      <c r="A432" s="4">
        <v>44104</v>
      </c>
      <c r="B432" s="10">
        <v>2009010</v>
      </c>
      <c r="C432" s="14" t="s">
        <v>217</v>
      </c>
      <c r="D432" s="11" t="s">
        <v>228</v>
      </c>
      <c r="E432" s="7">
        <v>5550</v>
      </c>
      <c r="F432" s="7">
        <v>1165.5</v>
      </c>
      <c r="G432" s="7">
        <f>E432+F432</f>
        <v>6715.5</v>
      </c>
      <c r="H432" s="9" t="s">
        <v>218</v>
      </c>
    </row>
    <row r="433" spans="1:8" s="62" customFormat="1" ht="16.399999999999999" customHeight="1">
      <c r="A433" s="4">
        <v>44104</v>
      </c>
      <c r="B433" s="5" t="s">
        <v>320</v>
      </c>
      <c r="C433" s="12" t="s">
        <v>316</v>
      </c>
      <c r="D433" s="11" t="s">
        <v>321</v>
      </c>
      <c r="E433" s="7">
        <v>522</v>
      </c>
      <c r="F433" s="7">
        <v>52.2</v>
      </c>
      <c r="G433" s="7">
        <f>E433+F433</f>
        <v>574.20000000000005</v>
      </c>
      <c r="H433" s="9" t="s">
        <v>317</v>
      </c>
    </row>
    <row r="434" spans="1:8" s="50" customFormat="1" ht="20.149999999999999" customHeight="1">
      <c r="A434" s="23">
        <v>44104</v>
      </c>
      <c r="B434" s="61" t="s">
        <v>416</v>
      </c>
      <c r="C434" s="12" t="s">
        <v>399</v>
      </c>
      <c r="D434" s="17" t="s">
        <v>417</v>
      </c>
      <c r="E434" s="25">
        <v>7814.44</v>
      </c>
      <c r="F434" s="25">
        <v>1641.03</v>
      </c>
      <c r="G434" s="25">
        <v>9455.4699999999993</v>
      </c>
      <c r="H434" s="54" t="s">
        <v>150</v>
      </c>
    </row>
    <row r="435" spans="1:8" s="50" customFormat="1" ht="20.149999999999999" customHeight="1">
      <c r="A435" s="23">
        <v>44104</v>
      </c>
      <c r="B435" s="18" t="s">
        <v>794</v>
      </c>
      <c r="C435" s="12" t="s">
        <v>775</v>
      </c>
      <c r="D435" s="17" t="s">
        <v>795</v>
      </c>
      <c r="E435" s="25">
        <v>2479.69</v>
      </c>
      <c r="F435" s="25">
        <v>520.73</v>
      </c>
      <c r="G435" s="25">
        <f>E435+F435</f>
        <v>3000.42</v>
      </c>
      <c r="H435" s="54" t="s">
        <v>150</v>
      </c>
    </row>
    <row r="436" spans="1:8" s="50" customFormat="1" ht="20.149999999999999" customHeight="1">
      <c r="A436" s="23">
        <v>44104</v>
      </c>
      <c r="B436" s="18" t="s">
        <v>841</v>
      </c>
      <c r="C436" s="15" t="s">
        <v>838</v>
      </c>
      <c r="D436" s="17" t="s">
        <v>842</v>
      </c>
      <c r="E436" s="25">
        <v>1155.21</v>
      </c>
      <c r="F436" s="25">
        <v>242.39</v>
      </c>
      <c r="G436" s="25">
        <f>E436+F436</f>
        <v>1397.6</v>
      </c>
      <c r="H436" s="54" t="s">
        <v>150</v>
      </c>
    </row>
    <row r="437" spans="1:8" s="50" customFormat="1" ht="20.149999999999999" customHeight="1">
      <c r="A437" s="23">
        <v>44104</v>
      </c>
      <c r="B437" s="18" t="s">
        <v>1464</v>
      </c>
      <c r="C437" s="15" t="s">
        <v>1456</v>
      </c>
      <c r="D437" s="17" t="s">
        <v>1465</v>
      </c>
      <c r="E437" s="25">
        <v>2750</v>
      </c>
      <c r="F437" s="25">
        <v>577.5</v>
      </c>
      <c r="G437" s="25">
        <f>E437+F437</f>
        <v>3327.5</v>
      </c>
      <c r="H437" s="9" t="s">
        <v>369</v>
      </c>
    </row>
    <row r="438" spans="1:8" s="50" customFormat="1" ht="20.149999999999999" customHeight="1">
      <c r="A438" s="23">
        <v>44104</v>
      </c>
      <c r="B438" s="18" t="s">
        <v>1771</v>
      </c>
      <c r="C438" s="15" t="s">
        <v>475</v>
      </c>
      <c r="D438" s="17" t="s">
        <v>1767</v>
      </c>
      <c r="E438" s="25">
        <v>147.46</v>
      </c>
      <c r="F438" s="25">
        <v>30.97</v>
      </c>
      <c r="G438" s="25">
        <f>E438+F438</f>
        <v>178.43</v>
      </c>
      <c r="H438" s="9" t="s">
        <v>369</v>
      </c>
    </row>
    <row r="439" spans="1:8" s="50" customFormat="1" ht="20.149999999999999" customHeight="1">
      <c r="A439" s="23">
        <v>44104</v>
      </c>
      <c r="B439" s="5" t="s">
        <v>1813</v>
      </c>
      <c r="C439" s="26" t="s">
        <v>1404</v>
      </c>
      <c r="D439" s="24" t="s">
        <v>1812</v>
      </c>
      <c r="E439" s="25">
        <v>3257.6</v>
      </c>
      <c r="F439" s="25">
        <v>684.1</v>
      </c>
      <c r="G439" s="25">
        <f>E439+F439</f>
        <v>3941.7</v>
      </c>
      <c r="H439" s="54" t="s">
        <v>150</v>
      </c>
    </row>
    <row r="440" spans="1:8" ht="14.9" customHeight="1"/>
    <row r="441" spans="1:8" ht="20.149999999999999" customHeight="1"/>
    <row r="442" spans="1:8" ht="20.149999999999999" customHeight="1"/>
    <row r="448" spans="1:8" ht="20.149999999999999" customHeight="1"/>
    <row r="451" ht="20.149999999999999" customHeight="1"/>
    <row r="453" ht="14.9" customHeight="1"/>
    <row r="459" ht="12.75" customHeight="1"/>
    <row r="460" ht="12.75" customHeight="1"/>
    <row r="461" ht="12.75" customHeight="1"/>
    <row r="462" ht="15" customHeight="1"/>
    <row r="463" ht="20.149999999999999" customHeight="1"/>
    <row r="464" ht="14.25" customHeight="1"/>
    <row r="465" ht="14.25" customHeight="1"/>
    <row r="483" ht="14.9" customHeight="1"/>
    <row r="488" ht="14.9" customHeight="1"/>
    <row r="489" ht="14.25" customHeight="1"/>
    <row r="490" ht="19.5" customHeight="1"/>
    <row r="491" ht="20.149999999999999" customHeight="1"/>
    <row r="492" ht="14.25" customHeight="1"/>
    <row r="493" ht="14.25" customHeight="1"/>
    <row r="494" ht="20.149999999999999" customHeight="1"/>
    <row r="495" ht="13.5" customHeight="1"/>
    <row r="496" ht="19.5" customHeight="1"/>
    <row r="497" ht="14.9" customHeight="1"/>
    <row r="498" ht="20.149999999999999" customHeight="1"/>
    <row r="499" ht="21" customHeight="1"/>
    <row r="500" ht="14.9" customHeight="1"/>
    <row r="501" ht="14.9" customHeight="1"/>
  </sheetData>
  <autoFilter ref="A4:H439" xr:uid="{3191E68D-C6E5-4D78-BF31-E0AE6044751D}"/>
  <pageMargins left="0.7" right="0.7" top="0.75" bottom="0.75" header="0.3" footer="0.3"/>
  <pageSetup paperSize="9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FE291-4DDB-450A-8044-667606CBB2EE}">
  <sheetPr>
    <pageSetUpPr fitToPage="1"/>
  </sheetPr>
  <dimension ref="A1:H679"/>
  <sheetViews>
    <sheetView tabSelected="1" zoomScale="80" zoomScaleNormal="80" zoomScaleSheetLayoutView="70" workbookViewId="0">
      <pane ySplit="4" topLeftCell="A5" activePane="bottomLeft" state="frozen"/>
      <selection pane="bottomLeft" activeCell="B9" sqref="B9"/>
    </sheetView>
  </sheetViews>
  <sheetFormatPr baseColWidth="10" defaultRowHeight="14.5"/>
  <cols>
    <col min="1" max="1" width="19.6328125" style="59" bestFit="1" customWidth="1"/>
    <col min="2" max="2" width="26.453125" style="59" bestFit="1" customWidth="1"/>
    <col min="3" max="3" width="70.36328125" style="59" bestFit="1" customWidth="1"/>
    <col min="4" max="4" width="62.08984375" style="59" customWidth="1"/>
    <col min="5" max="5" width="15.54296875" style="82" bestFit="1" customWidth="1"/>
    <col min="6" max="6" width="13.54296875" style="82" customWidth="1"/>
    <col min="7" max="7" width="16.54296875" style="82" customWidth="1"/>
    <col min="8" max="8" width="31.6328125" style="59" bestFit="1" customWidth="1"/>
    <col min="9" max="16384" width="10.90625" style="59"/>
  </cols>
  <sheetData>
    <row r="1" spans="1:8" s="6" customFormat="1" ht="15.75" customHeight="1">
      <c r="A1" s="83"/>
      <c r="B1" s="84" t="s">
        <v>2525</v>
      </c>
      <c r="E1" s="56"/>
      <c r="F1" s="56"/>
      <c r="G1" s="56"/>
    </row>
    <row r="2" spans="1:8" s="6" customFormat="1" ht="18.75" customHeight="1">
      <c r="A2" s="84" t="s">
        <v>2526</v>
      </c>
      <c r="B2" s="84" t="s">
        <v>2530</v>
      </c>
      <c r="E2" s="56"/>
      <c r="F2" s="56"/>
      <c r="G2" s="56"/>
    </row>
    <row r="3" spans="1:8" ht="22.5" customHeight="1">
      <c r="E3" s="72"/>
      <c r="F3" s="72"/>
      <c r="G3" s="72"/>
      <c r="H3" s="73"/>
    </row>
    <row r="4" spans="1:8">
      <c r="A4" s="1" t="s">
        <v>2523</v>
      </c>
      <c r="B4" s="1" t="s">
        <v>2524</v>
      </c>
      <c r="C4" s="2" t="s">
        <v>0</v>
      </c>
      <c r="D4" s="2" t="s">
        <v>1</v>
      </c>
      <c r="E4" s="60" t="s">
        <v>2</v>
      </c>
      <c r="F4" s="60" t="s">
        <v>3</v>
      </c>
      <c r="G4" s="60" t="s">
        <v>4</v>
      </c>
      <c r="H4" s="2" t="s">
        <v>5</v>
      </c>
    </row>
    <row r="5" spans="1:8" ht="14.9" customHeight="1">
      <c r="A5" s="4">
        <v>44105</v>
      </c>
      <c r="B5" s="62" t="s">
        <v>1573</v>
      </c>
      <c r="C5" s="12" t="s">
        <v>1571</v>
      </c>
      <c r="D5" s="11" t="s">
        <v>1572</v>
      </c>
      <c r="E5" s="22">
        <v>6750</v>
      </c>
      <c r="F5" s="7">
        <v>1417.5</v>
      </c>
      <c r="G5" s="22">
        <f>E5+F5</f>
        <v>8167.5</v>
      </c>
      <c r="H5" s="54" t="s">
        <v>369</v>
      </c>
    </row>
    <row r="6" spans="1:8" s="21" customFormat="1" ht="14.9" customHeight="1">
      <c r="A6" s="4">
        <v>44105</v>
      </c>
      <c r="B6" s="5" t="s">
        <v>1974</v>
      </c>
      <c r="C6" s="14" t="s">
        <v>107</v>
      </c>
      <c r="D6" s="11" t="s">
        <v>27</v>
      </c>
      <c r="E6" s="7">
        <v>493.2</v>
      </c>
      <c r="F6" s="7">
        <v>103.57</v>
      </c>
      <c r="G6" s="7">
        <f>E6+F6</f>
        <v>596.77</v>
      </c>
      <c r="H6" s="9" t="s">
        <v>8</v>
      </c>
    </row>
    <row r="7" spans="1:8" s="61" customFormat="1" ht="14.9" customHeight="1">
      <c r="A7" s="23">
        <v>44105</v>
      </c>
      <c r="B7" s="38" t="s">
        <v>647</v>
      </c>
      <c r="C7" s="14" t="s">
        <v>629</v>
      </c>
      <c r="D7" s="26" t="s">
        <v>648</v>
      </c>
      <c r="E7" s="25">
        <v>2187.5</v>
      </c>
      <c r="F7" s="25">
        <v>459.38</v>
      </c>
      <c r="G7" s="25">
        <v>2646.88</v>
      </c>
      <c r="H7" s="9" t="s">
        <v>369</v>
      </c>
    </row>
    <row r="8" spans="1:8" ht="14.9" customHeight="1">
      <c r="A8" s="4">
        <v>44105</v>
      </c>
      <c r="B8" s="37" t="s">
        <v>671</v>
      </c>
      <c r="C8" s="14" t="s">
        <v>629</v>
      </c>
      <c r="D8" s="14" t="s">
        <v>672</v>
      </c>
      <c r="E8" s="7">
        <v>1087.5</v>
      </c>
      <c r="F8" s="7">
        <v>228.38</v>
      </c>
      <c r="G8" s="7">
        <v>1315.88</v>
      </c>
      <c r="H8" s="9" t="s">
        <v>369</v>
      </c>
    </row>
    <row r="9" spans="1:8" s="21" customFormat="1" ht="20.149999999999999" customHeight="1">
      <c r="A9" s="4">
        <v>44105</v>
      </c>
      <c r="B9" s="5" t="s">
        <v>2499</v>
      </c>
      <c r="C9" s="12" t="s">
        <v>2498</v>
      </c>
      <c r="D9" s="11" t="s">
        <v>2500</v>
      </c>
      <c r="E9" s="7">
        <v>512</v>
      </c>
      <c r="F9" s="7">
        <v>107.52</v>
      </c>
      <c r="G9" s="25">
        <f>E9+F9</f>
        <v>619.52</v>
      </c>
      <c r="H9" s="54" t="s">
        <v>241</v>
      </c>
    </row>
    <row r="10" spans="1:8" s="50" customFormat="1" ht="20.149999999999999" customHeight="1">
      <c r="A10" s="23">
        <v>44105</v>
      </c>
      <c r="B10" s="18" t="s">
        <v>2501</v>
      </c>
      <c r="C10" s="12" t="s">
        <v>2498</v>
      </c>
      <c r="D10" s="17" t="s">
        <v>2502</v>
      </c>
      <c r="E10" s="25">
        <v>505</v>
      </c>
      <c r="F10" s="25">
        <v>106.05</v>
      </c>
      <c r="G10" s="25">
        <f>E10+F10</f>
        <v>611.04999999999995</v>
      </c>
      <c r="H10" s="54" t="s">
        <v>241</v>
      </c>
    </row>
    <row r="11" spans="1:8" s="49" customFormat="1" ht="20.149999999999999" customHeight="1">
      <c r="A11" s="44">
        <v>44105</v>
      </c>
      <c r="B11" s="27" t="s">
        <v>1061</v>
      </c>
      <c r="C11" s="29" t="s">
        <v>1051</v>
      </c>
      <c r="D11" s="29" t="s">
        <v>1052</v>
      </c>
      <c r="E11" s="22">
        <v>8</v>
      </c>
      <c r="F11" s="22">
        <v>1.68</v>
      </c>
      <c r="G11" s="22">
        <v>9.68</v>
      </c>
      <c r="H11" s="54" t="s">
        <v>984</v>
      </c>
    </row>
    <row r="12" spans="1:8" s="64" customFormat="1" ht="14.9" customHeight="1">
      <c r="A12" s="44">
        <v>44105</v>
      </c>
      <c r="B12" s="27" t="s">
        <v>175</v>
      </c>
      <c r="C12" s="29" t="s">
        <v>165</v>
      </c>
      <c r="D12" s="29" t="s">
        <v>176</v>
      </c>
      <c r="E12" s="22">
        <v>1711.8</v>
      </c>
      <c r="F12" s="22">
        <v>359.48</v>
      </c>
      <c r="G12" s="22">
        <v>2071.2800000000002</v>
      </c>
      <c r="H12" s="54" t="s">
        <v>150</v>
      </c>
    </row>
    <row r="13" spans="1:8" s="21" customFormat="1" ht="20.149999999999999" customHeight="1">
      <c r="A13" s="4">
        <v>44105</v>
      </c>
      <c r="B13" s="5" t="s">
        <v>177</v>
      </c>
      <c r="C13" s="12" t="s">
        <v>165</v>
      </c>
      <c r="D13" s="12" t="s">
        <v>176</v>
      </c>
      <c r="E13" s="7">
        <v>714</v>
      </c>
      <c r="F13" s="7">
        <v>149.94</v>
      </c>
      <c r="G13" s="25">
        <v>863.94</v>
      </c>
      <c r="H13" s="54" t="s">
        <v>150</v>
      </c>
    </row>
    <row r="14" spans="1:8" s="21" customFormat="1" ht="20.149999999999999" customHeight="1">
      <c r="A14" s="4">
        <v>44105</v>
      </c>
      <c r="B14" s="10">
        <v>10</v>
      </c>
      <c r="C14" s="14" t="s">
        <v>424</v>
      </c>
      <c r="D14" s="11" t="s">
        <v>438</v>
      </c>
      <c r="E14" s="7">
        <v>9111.57</v>
      </c>
      <c r="F14" s="7">
        <v>1913.43</v>
      </c>
      <c r="G14" s="25">
        <v>11025</v>
      </c>
      <c r="H14" s="9" t="s">
        <v>425</v>
      </c>
    </row>
    <row r="15" spans="1:8" s="50" customFormat="1" ht="20.149999999999999" customHeight="1">
      <c r="A15" s="23">
        <v>44105</v>
      </c>
      <c r="B15" s="18" t="s">
        <v>896</v>
      </c>
      <c r="C15" s="26" t="s">
        <v>878</v>
      </c>
      <c r="D15" s="26" t="s">
        <v>897</v>
      </c>
      <c r="E15" s="25">
        <v>155</v>
      </c>
      <c r="F15" s="25">
        <v>32.549999999999997</v>
      </c>
      <c r="G15" s="25">
        <v>187.55</v>
      </c>
      <c r="H15" s="9" t="s">
        <v>806</v>
      </c>
    </row>
    <row r="16" spans="1:8" s="21" customFormat="1" ht="19.5" customHeight="1">
      <c r="A16" s="4">
        <v>44106</v>
      </c>
      <c r="B16" s="5">
        <v>62090809</v>
      </c>
      <c r="C16" s="12" t="s">
        <v>264</v>
      </c>
      <c r="D16" s="11" t="s">
        <v>7</v>
      </c>
      <c r="E16" s="25">
        <v>10.09</v>
      </c>
      <c r="F16" s="25">
        <v>2.12</v>
      </c>
      <c r="G16" s="25">
        <f t="shared" ref="G16:G37" si="0">E16+F16</f>
        <v>12.21</v>
      </c>
      <c r="H16" s="12" t="s">
        <v>8</v>
      </c>
    </row>
    <row r="17" spans="1:8" s="62" customFormat="1" ht="14.9" customHeight="1">
      <c r="A17" s="4">
        <v>44106</v>
      </c>
      <c r="B17" s="5">
        <v>62090808</v>
      </c>
      <c r="C17" s="12" t="s">
        <v>264</v>
      </c>
      <c r="D17" s="11" t="s">
        <v>7</v>
      </c>
      <c r="E17" s="7">
        <v>107.29</v>
      </c>
      <c r="F17" s="7">
        <v>22.53</v>
      </c>
      <c r="G17" s="25">
        <f t="shared" si="0"/>
        <v>129.82</v>
      </c>
      <c r="H17" s="12" t="s">
        <v>8</v>
      </c>
    </row>
    <row r="18" spans="1:8" s="62" customFormat="1" ht="14.9" customHeight="1">
      <c r="A18" s="4">
        <v>44106</v>
      </c>
      <c r="B18" s="5" t="s">
        <v>2052</v>
      </c>
      <c r="C18" s="12" t="s">
        <v>1295</v>
      </c>
      <c r="D18" s="11" t="s">
        <v>2051</v>
      </c>
      <c r="E18" s="7">
        <v>555</v>
      </c>
      <c r="F18" s="7">
        <v>16.5</v>
      </c>
      <c r="G18" s="7">
        <f t="shared" si="0"/>
        <v>571.5</v>
      </c>
      <c r="H18" s="9" t="s">
        <v>369</v>
      </c>
    </row>
    <row r="19" spans="1:8" s="62" customFormat="1" ht="16.399999999999999" customHeight="1">
      <c r="A19" s="4">
        <v>44106</v>
      </c>
      <c r="B19" s="18" t="s">
        <v>2053</v>
      </c>
      <c r="C19" s="12" t="s">
        <v>1295</v>
      </c>
      <c r="D19" s="11" t="s">
        <v>2051</v>
      </c>
      <c r="E19" s="7">
        <v>0</v>
      </c>
      <c r="F19" s="7">
        <v>100.05</v>
      </c>
      <c r="G19" s="7">
        <f t="shared" si="0"/>
        <v>100.05</v>
      </c>
      <c r="H19" s="9" t="s">
        <v>369</v>
      </c>
    </row>
    <row r="20" spans="1:8" s="62" customFormat="1" ht="13.5" customHeight="1">
      <c r="A20" s="4">
        <v>44106</v>
      </c>
      <c r="B20" s="5" t="s">
        <v>1292</v>
      </c>
      <c r="C20" s="14" t="s">
        <v>1285</v>
      </c>
      <c r="D20" s="12" t="s">
        <v>1286</v>
      </c>
      <c r="E20" s="7">
        <v>8706.34</v>
      </c>
      <c r="F20" s="7">
        <v>1828.33</v>
      </c>
      <c r="G20" s="25">
        <f t="shared" si="0"/>
        <v>10534.67</v>
      </c>
      <c r="H20" s="9" t="s">
        <v>179</v>
      </c>
    </row>
    <row r="21" spans="1:8" s="62" customFormat="1" ht="14.9" customHeight="1">
      <c r="A21" s="4">
        <v>44107</v>
      </c>
      <c r="B21" s="5" t="s">
        <v>1990</v>
      </c>
      <c r="C21" s="12" t="s">
        <v>517</v>
      </c>
      <c r="D21" s="12" t="s">
        <v>7</v>
      </c>
      <c r="E21" s="7">
        <v>38.03</v>
      </c>
      <c r="F21" s="7">
        <v>7.99</v>
      </c>
      <c r="G21" s="25">
        <f t="shared" si="0"/>
        <v>46.02</v>
      </c>
      <c r="H21" s="54" t="s">
        <v>8</v>
      </c>
    </row>
    <row r="22" spans="1:8" s="62" customFormat="1" ht="14.9" customHeight="1">
      <c r="A22" s="4">
        <v>44107</v>
      </c>
      <c r="B22" s="5" t="s">
        <v>2016</v>
      </c>
      <c r="C22" s="12" t="s">
        <v>1044</v>
      </c>
      <c r="D22" s="11" t="s">
        <v>2015</v>
      </c>
      <c r="E22" s="7">
        <v>90</v>
      </c>
      <c r="F22" s="7">
        <v>18.899999999999999</v>
      </c>
      <c r="G22" s="25">
        <f t="shared" si="0"/>
        <v>108.9</v>
      </c>
      <c r="H22" s="9" t="s">
        <v>685</v>
      </c>
    </row>
    <row r="23" spans="1:8" s="62" customFormat="1" ht="14.9" customHeight="1">
      <c r="A23" s="4">
        <v>44109</v>
      </c>
      <c r="B23" s="5" t="s">
        <v>1631</v>
      </c>
      <c r="C23" s="12" t="s">
        <v>6</v>
      </c>
      <c r="D23" s="11" t="s">
        <v>7</v>
      </c>
      <c r="E23" s="7">
        <v>1230.25</v>
      </c>
      <c r="F23" s="7">
        <v>258.35000000000002</v>
      </c>
      <c r="G23" s="25">
        <f t="shared" si="0"/>
        <v>1488.6</v>
      </c>
      <c r="H23" s="12" t="s">
        <v>8</v>
      </c>
    </row>
    <row r="24" spans="1:8" s="62" customFormat="1" ht="14.9" customHeight="1">
      <c r="A24" s="4">
        <v>44109</v>
      </c>
      <c r="B24" s="5" t="s">
        <v>1895</v>
      </c>
      <c r="C24" s="14" t="s">
        <v>107</v>
      </c>
      <c r="D24" s="11" t="s">
        <v>27</v>
      </c>
      <c r="E24" s="7">
        <v>29.34</v>
      </c>
      <c r="F24" s="7">
        <v>6.16</v>
      </c>
      <c r="G24" s="7">
        <f t="shared" si="0"/>
        <v>35.5</v>
      </c>
      <c r="H24" s="9" t="s">
        <v>8</v>
      </c>
    </row>
    <row r="25" spans="1:8" s="61" customFormat="1" ht="14.25" customHeight="1">
      <c r="A25" s="4">
        <v>44109</v>
      </c>
      <c r="B25" s="18" t="s">
        <v>1961</v>
      </c>
      <c r="C25" s="12" t="s">
        <v>1960</v>
      </c>
      <c r="D25" s="15" t="s">
        <v>7</v>
      </c>
      <c r="E25" s="25">
        <v>178.88</v>
      </c>
      <c r="F25" s="25">
        <v>37.56</v>
      </c>
      <c r="G25" s="25">
        <f t="shared" si="0"/>
        <v>216.44</v>
      </c>
      <c r="H25" s="9" t="s">
        <v>8</v>
      </c>
    </row>
    <row r="26" spans="1:8" s="61" customFormat="1" ht="14.25" customHeight="1">
      <c r="A26" s="4">
        <v>44109</v>
      </c>
      <c r="B26" s="18" t="s">
        <v>1962</v>
      </c>
      <c r="C26" s="15" t="s">
        <v>1168</v>
      </c>
      <c r="D26" s="17" t="s">
        <v>1169</v>
      </c>
      <c r="E26" s="25">
        <v>341</v>
      </c>
      <c r="F26" s="25">
        <v>71.61</v>
      </c>
      <c r="G26" s="25">
        <f t="shared" si="0"/>
        <v>412.61</v>
      </c>
      <c r="H26" s="9" t="s">
        <v>8</v>
      </c>
    </row>
    <row r="27" spans="1:8" s="61" customFormat="1" ht="14.25" customHeight="1">
      <c r="A27" s="4">
        <v>44109</v>
      </c>
      <c r="B27" s="18" t="s">
        <v>1968</v>
      </c>
      <c r="C27" s="15" t="s">
        <v>1168</v>
      </c>
      <c r="D27" s="17" t="s">
        <v>1169</v>
      </c>
      <c r="E27" s="25">
        <v>111.25</v>
      </c>
      <c r="F27" s="25">
        <v>23.36</v>
      </c>
      <c r="G27" s="25">
        <f t="shared" si="0"/>
        <v>134.61000000000001</v>
      </c>
      <c r="H27" s="9" t="s">
        <v>8</v>
      </c>
    </row>
    <row r="28" spans="1:8" s="61" customFormat="1" ht="14.25" customHeight="1">
      <c r="A28" s="4">
        <v>44109</v>
      </c>
      <c r="B28" s="18" t="s">
        <v>1977</v>
      </c>
      <c r="C28" s="15" t="s">
        <v>52</v>
      </c>
      <c r="D28" s="11" t="s">
        <v>1789</v>
      </c>
      <c r="E28" s="25">
        <v>267.98</v>
      </c>
      <c r="F28" s="25">
        <v>56.28</v>
      </c>
      <c r="G28" s="7">
        <f t="shared" si="0"/>
        <v>324.26</v>
      </c>
      <c r="H28" s="54" t="s">
        <v>46</v>
      </c>
    </row>
    <row r="29" spans="1:8" s="64" customFormat="1" ht="14.25" customHeight="1">
      <c r="A29" s="44">
        <v>44109</v>
      </c>
      <c r="B29" s="27" t="s">
        <v>1046</v>
      </c>
      <c r="C29" s="29" t="s">
        <v>1044</v>
      </c>
      <c r="D29" s="24" t="s">
        <v>1047</v>
      </c>
      <c r="E29" s="22">
        <v>850</v>
      </c>
      <c r="F29" s="22">
        <v>178.5</v>
      </c>
      <c r="G29" s="22">
        <f t="shared" si="0"/>
        <v>1028.5</v>
      </c>
      <c r="H29" s="54" t="s">
        <v>150</v>
      </c>
    </row>
    <row r="30" spans="1:8" s="61" customFormat="1" ht="14.9" customHeight="1">
      <c r="A30" s="23">
        <v>44110</v>
      </c>
      <c r="B30" s="50">
        <v>212723131</v>
      </c>
      <c r="C30" s="14" t="s">
        <v>472</v>
      </c>
      <c r="D30" s="50" t="s">
        <v>1973</v>
      </c>
      <c r="E30" s="25">
        <v>74.150000000000006</v>
      </c>
      <c r="F30" s="25">
        <v>15.57</v>
      </c>
      <c r="G30" s="25">
        <f t="shared" si="0"/>
        <v>89.72</v>
      </c>
      <c r="H30" s="9" t="s">
        <v>95</v>
      </c>
    </row>
    <row r="31" spans="1:8" s="61" customFormat="1" ht="14.9" customHeight="1">
      <c r="A31" s="23">
        <v>44110</v>
      </c>
      <c r="B31" s="61" t="s">
        <v>1985</v>
      </c>
      <c r="C31" s="12" t="s">
        <v>343</v>
      </c>
      <c r="D31" s="11" t="s">
        <v>1984</v>
      </c>
      <c r="E31" s="25">
        <v>1299</v>
      </c>
      <c r="F31" s="25">
        <v>272.79000000000002</v>
      </c>
      <c r="G31" s="7">
        <f t="shared" si="0"/>
        <v>1571.79</v>
      </c>
      <c r="H31" s="9" t="s">
        <v>41</v>
      </c>
    </row>
    <row r="32" spans="1:8" s="61" customFormat="1" ht="14.9" customHeight="1">
      <c r="A32" s="23">
        <v>44111</v>
      </c>
      <c r="B32" s="32" t="s">
        <v>1591</v>
      </c>
      <c r="C32" s="14" t="s">
        <v>1589</v>
      </c>
      <c r="D32" s="21" t="s">
        <v>1590</v>
      </c>
      <c r="E32" s="25">
        <v>174.26</v>
      </c>
      <c r="F32" s="25">
        <v>36.590000000000003</v>
      </c>
      <c r="G32" s="7">
        <f t="shared" si="0"/>
        <v>210.85</v>
      </c>
      <c r="H32" s="54" t="s">
        <v>369</v>
      </c>
    </row>
    <row r="33" spans="1:8" s="49" customFormat="1" ht="20.149999999999999" customHeight="1">
      <c r="A33" s="44">
        <v>44111</v>
      </c>
      <c r="B33" s="34">
        <v>247805</v>
      </c>
      <c r="C33" s="30" t="s">
        <v>1955</v>
      </c>
      <c r="D33" s="49" t="s">
        <v>27</v>
      </c>
      <c r="E33" s="22">
        <v>18.100000000000001</v>
      </c>
      <c r="F33" s="22">
        <v>3.8</v>
      </c>
      <c r="G33" s="22">
        <f t="shared" si="0"/>
        <v>21.900000000000002</v>
      </c>
      <c r="H33" s="54" t="s">
        <v>8</v>
      </c>
    </row>
    <row r="34" spans="1:8" s="50" customFormat="1" ht="20.149999999999999" customHeight="1">
      <c r="A34" s="23">
        <v>44111</v>
      </c>
      <c r="B34" s="18" t="s">
        <v>1314</v>
      </c>
      <c r="C34" s="12" t="s">
        <v>1298</v>
      </c>
      <c r="D34" s="12" t="s">
        <v>1307</v>
      </c>
      <c r="E34" s="25">
        <v>1506.2</v>
      </c>
      <c r="F34" s="25">
        <v>104.93</v>
      </c>
      <c r="G34" s="25">
        <f t="shared" si="0"/>
        <v>1611.13</v>
      </c>
      <c r="H34" s="54" t="s">
        <v>685</v>
      </c>
    </row>
    <row r="35" spans="1:8" s="62" customFormat="1" ht="12.75" customHeight="1">
      <c r="A35" s="4">
        <v>44111</v>
      </c>
      <c r="B35" s="5" t="s">
        <v>2027</v>
      </c>
      <c r="C35" s="12" t="s">
        <v>1298</v>
      </c>
      <c r="D35" s="12" t="s">
        <v>1307</v>
      </c>
      <c r="E35" s="7">
        <v>1506.2</v>
      </c>
      <c r="F35" s="7">
        <v>104.94</v>
      </c>
      <c r="G35" s="7">
        <f t="shared" si="0"/>
        <v>1611.14</v>
      </c>
      <c r="H35" s="54" t="s">
        <v>685</v>
      </c>
    </row>
    <row r="36" spans="1:8" s="61" customFormat="1" ht="14.25" customHeight="1">
      <c r="A36" s="23">
        <v>44111</v>
      </c>
      <c r="B36" s="18" t="s">
        <v>2002</v>
      </c>
      <c r="C36" s="15" t="s">
        <v>2000</v>
      </c>
      <c r="D36" s="17" t="s">
        <v>2003</v>
      </c>
      <c r="E36" s="25">
        <v>12750</v>
      </c>
      <c r="F36" s="25">
        <v>2677.5</v>
      </c>
      <c r="G36" s="22">
        <f t="shared" si="0"/>
        <v>15427.5</v>
      </c>
      <c r="H36" s="9" t="s">
        <v>2001</v>
      </c>
    </row>
    <row r="37" spans="1:8" s="61" customFormat="1" ht="14.25" customHeight="1">
      <c r="A37" s="23">
        <v>44111</v>
      </c>
      <c r="B37" s="18" t="s">
        <v>2004</v>
      </c>
      <c r="C37" s="15" t="s">
        <v>2000</v>
      </c>
      <c r="D37" s="17" t="s">
        <v>2005</v>
      </c>
      <c r="E37" s="25">
        <v>-12750</v>
      </c>
      <c r="F37" s="25">
        <v>-2677.5</v>
      </c>
      <c r="G37" s="25">
        <f t="shared" si="0"/>
        <v>-15427.5</v>
      </c>
      <c r="H37" s="9" t="s">
        <v>2001</v>
      </c>
    </row>
    <row r="38" spans="1:8" s="50" customFormat="1" ht="20.149999999999999" customHeight="1">
      <c r="A38" s="23">
        <v>44112</v>
      </c>
      <c r="B38" s="50">
        <v>8250153561</v>
      </c>
      <c r="C38" s="14" t="s">
        <v>29</v>
      </c>
      <c r="D38" s="50" t="s">
        <v>7</v>
      </c>
      <c r="E38" s="25">
        <v>150.80000000000001</v>
      </c>
      <c r="F38" s="25">
        <v>31.67</v>
      </c>
      <c r="G38" s="25">
        <v>182.47</v>
      </c>
      <c r="H38" s="9" t="s">
        <v>8</v>
      </c>
    </row>
    <row r="39" spans="1:8" s="21" customFormat="1" ht="20.149999999999999" customHeight="1">
      <c r="A39" s="4">
        <v>44112</v>
      </c>
      <c r="B39" s="21">
        <v>8250153562</v>
      </c>
      <c r="C39" s="14" t="s">
        <v>29</v>
      </c>
      <c r="D39" s="21" t="s">
        <v>7</v>
      </c>
      <c r="E39" s="7">
        <v>536.4</v>
      </c>
      <c r="F39" s="7">
        <v>112.64</v>
      </c>
      <c r="G39" s="7">
        <f t="shared" ref="G39:G50" si="1">E39+F39</f>
        <v>649.04</v>
      </c>
      <c r="H39" s="9" t="s">
        <v>8</v>
      </c>
    </row>
    <row r="40" spans="1:8" s="62" customFormat="1" ht="13.5" customHeight="1">
      <c r="A40" s="4">
        <v>44112</v>
      </c>
      <c r="B40" s="5" t="s">
        <v>1315</v>
      </c>
      <c r="C40" s="12" t="s">
        <v>1298</v>
      </c>
      <c r="D40" s="12" t="s">
        <v>1316</v>
      </c>
      <c r="E40" s="7">
        <v>25.77</v>
      </c>
      <c r="F40" s="7">
        <v>4.2</v>
      </c>
      <c r="G40" s="7">
        <f t="shared" si="1"/>
        <v>29.97</v>
      </c>
      <c r="H40" s="54" t="s">
        <v>685</v>
      </c>
    </row>
    <row r="41" spans="1:8" s="21" customFormat="1" ht="20.149999999999999" customHeight="1">
      <c r="A41" s="4">
        <v>44112</v>
      </c>
      <c r="B41" s="5" t="s">
        <v>2028</v>
      </c>
      <c r="C41" s="12" t="s">
        <v>1298</v>
      </c>
      <c r="D41" s="12" t="s">
        <v>1316</v>
      </c>
      <c r="E41" s="7">
        <v>25.76</v>
      </c>
      <c r="F41" s="7">
        <v>4.2</v>
      </c>
      <c r="G41" s="7">
        <f t="shared" si="1"/>
        <v>29.96</v>
      </c>
      <c r="H41" s="54" t="s">
        <v>685</v>
      </c>
    </row>
    <row r="42" spans="1:8" s="61" customFormat="1" ht="14.25" customHeight="1">
      <c r="A42" s="23">
        <v>44112</v>
      </c>
      <c r="B42" s="32" t="s">
        <v>728</v>
      </c>
      <c r="C42" s="26" t="s">
        <v>711</v>
      </c>
      <c r="D42" s="17" t="s">
        <v>729</v>
      </c>
      <c r="E42" s="25">
        <v>690.1</v>
      </c>
      <c r="F42" s="25">
        <v>69.010000000000005</v>
      </c>
      <c r="G42" s="25">
        <f t="shared" si="1"/>
        <v>759.11</v>
      </c>
      <c r="H42" s="54" t="s">
        <v>350</v>
      </c>
    </row>
    <row r="43" spans="1:8" s="62" customFormat="1" ht="16.399999999999999" customHeight="1">
      <c r="A43" s="4">
        <v>44112</v>
      </c>
      <c r="B43" s="18" t="s">
        <v>323</v>
      </c>
      <c r="C43" s="12" t="s">
        <v>316</v>
      </c>
      <c r="D43" s="11" t="s">
        <v>324</v>
      </c>
      <c r="E43" s="7">
        <v>1368.74</v>
      </c>
      <c r="F43" s="7">
        <v>136.87</v>
      </c>
      <c r="G43" s="7">
        <f t="shared" si="1"/>
        <v>1505.6100000000001</v>
      </c>
      <c r="H43" s="9" t="s">
        <v>317</v>
      </c>
    </row>
    <row r="44" spans="1:8" s="50" customFormat="1" ht="20.149999999999999" customHeight="1">
      <c r="A44" s="23">
        <v>44112</v>
      </c>
      <c r="B44" s="18" t="s">
        <v>507</v>
      </c>
      <c r="C44" s="15" t="s">
        <v>316</v>
      </c>
      <c r="D44" s="17" t="s">
        <v>508</v>
      </c>
      <c r="E44" s="25">
        <v>178</v>
      </c>
      <c r="F44" s="25">
        <v>17.8</v>
      </c>
      <c r="G44" s="25">
        <f t="shared" si="1"/>
        <v>195.8</v>
      </c>
      <c r="H44" s="9" t="s">
        <v>317</v>
      </c>
    </row>
    <row r="45" spans="1:8" s="61" customFormat="1" ht="14.25" customHeight="1">
      <c r="A45" s="23">
        <v>44112</v>
      </c>
      <c r="B45" s="18">
        <v>25</v>
      </c>
      <c r="C45" s="15" t="s">
        <v>1950</v>
      </c>
      <c r="D45" s="15" t="s">
        <v>1951</v>
      </c>
      <c r="E45" s="25">
        <v>1485</v>
      </c>
      <c r="F45" s="25">
        <v>311.85000000000002</v>
      </c>
      <c r="G45" s="25">
        <f t="shared" si="1"/>
        <v>1796.85</v>
      </c>
      <c r="H45" s="9" t="s">
        <v>41</v>
      </c>
    </row>
    <row r="46" spans="1:8" s="62" customFormat="1" ht="13.5" customHeight="1">
      <c r="A46" s="4">
        <v>44113</v>
      </c>
      <c r="B46" s="5" t="s">
        <v>1897</v>
      </c>
      <c r="C46" s="12" t="s">
        <v>1436</v>
      </c>
      <c r="D46" s="11" t="s">
        <v>27</v>
      </c>
      <c r="E46" s="7">
        <v>588</v>
      </c>
      <c r="F46" s="7">
        <v>123.48</v>
      </c>
      <c r="G46" s="7">
        <f t="shared" si="1"/>
        <v>711.48</v>
      </c>
      <c r="H46" s="9" t="s">
        <v>8</v>
      </c>
    </row>
    <row r="47" spans="1:8" s="62" customFormat="1" ht="13.5" customHeight="1">
      <c r="A47" s="4">
        <v>44113</v>
      </c>
      <c r="B47" s="62" t="s">
        <v>1931</v>
      </c>
      <c r="C47" s="12" t="s">
        <v>343</v>
      </c>
      <c r="D47" s="11" t="s">
        <v>7</v>
      </c>
      <c r="E47" s="7">
        <v>18.98</v>
      </c>
      <c r="F47" s="7">
        <v>3.99</v>
      </c>
      <c r="G47" s="7">
        <f t="shared" si="1"/>
        <v>22.97</v>
      </c>
      <c r="H47" s="9" t="s">
        <v>8</v>
      </c>
    </row>
    <row r="48" spans="1:8" ht="14.9" customHeight="1">
      <c r="A48" s="4">
        <v>44113</v>
      </c>
      <c r="B48" s="10" t="s">
        <v>1992</v>
      </c>
      <c r="C48" s="12" t="s">
        <v>1092</v>
      </c>
      <c r="D48" s="11" t="s">
        <v>27</v>
      </c>
      <c r="E48" s="7">
        <v>13.22</v>
      </c>
      <c r="F48" s="7">
        <v>2.77</v>
      </c>
      <c r="G48" s="7">
        <f t="shared" si="1"/>
        <v>15.99</v>
      </c>
      <c r="H48" s="9" t="s">
        <v>8</v>
      </c>
    </row>
    <row r="49" spans="1:8" s="62" customFormat="1" ht="15" customHeight="1">
      <c r="A49" s="4">
        <v>44113</v>
      </c>
      <c r="B49" s="21">
        <v>8250154366</v>
      </c>
      <c r="C49" s="14" t="s">
        <v>29</v>
      </c>
      <c r="D49" s="21" t="s">
        <v>7</v>
      </c>
      <c r="E49" s="22">
        <v>217.5</v>
      </c>
      <c r="F49" s="22">
        <v>45.68</v>
      </c>
      <c r="G49" s="22">
        <f t="shared" si="1"/>
        <v>263.18</v>
      </c>
      <c r="H49" s="9" t="s">
        <v>8</v>
      </c>
    </row>
    <row r="50" spans="1:8" s="62" customFormat="1" ht="15" customHeight="1">
      <c r="A50" s="4">
        <v>44113</v>
      </c>
      <c r="B50" s="10" t="s">
        <v>2010</v>
      </c>
      <c r="C50" s="12" t="s">
        <v>1092</v>
      </c>
      <c r="D50" s="11" t="s">
        <v>1097</v>
      </c>
      <c r="E50" s="22">
        <v>442.94</v>
      </c>
      <c r="F50" s="22">
        <v>93.02</v>
      </c>
      <c r="G50" s="22">
        <f t="shared" si="1"/>
        <v>535.96</v>
      </c>
      <c r="H50" s="9" t="s">
        <v>235</v>
      </c>
    </row>
    <row r="51" spans="1:8" s="62" customFormat="1" ht="13.5" customHeight="1">
      <c r="A51" s="4">
        <v>44113</v>
      </c>
      <c r="B51" s="10" t="s">
        <v>2099</v>
      </c>
      <c r="C51" s="14" t="s">
        <v>962</v>
      </c>
      <c r="D51" s="21" t="s">
        <v>27</v>
      </c>
      <c r="E51" s="7">
        <v>38.049999999999997</v>
      </c>
      <c r="F51" s="7">
        <v>1.54</v>
      </c>
      <c r="G51" s="25">
        <v>39.590000000000003</v>
      </c>
      <c r="H51" s="54" t="s">
        <v>8</v>
      </c>
    </row>
    <row r="52" spans="1:8" s="62" customFormat="1" ht="13.5" customHeight="1">
      <c r="A52" s="4">
        <v>44113</v>
      </c>
      <c r="B52" s="5" t="s">
        <v>1317</v>
      </c>
      <c r="C52" s="12" t="s">
        <v>1298</v>
      </c>
      <c r="D52" s="12" t="s">
        <v>1309</v>
      </c>
      <c r="E52" s="7">
        <v>400</v>
      </c>
      <c r="F52" s="7">
        <v>84</v>
      </c>
      <c r="G52" s="7">
        <f t="shared" ref="G52:G57" si="2">E52+F52</f>
        <v>484</v>
      </c>
      <c r="H52" s="54" t="s">
        <v>685</v>
      </c>
    </row>
    <row r="53" spans="1:8" s="62" customFormat="1" ht="15" customHeight="1">
      <c r="A53" s="4">
        <v>44113</v>
      </c>
      <c r="B53" s="5" t="s">
        <v>2036</v>
      </c>
      <c r="C53" s="12" t="s">
        <v>1298</v>
      </c>
      <c r="D53" s="12" t="s">
        <v>1309</v>
      </c>
      <c r="E53" s="7">
        <v>400</v>
      </c>
      <c r="F53" s="7">
        <v>84</v>
      </c>
      <c r="G53" s="25">
        <f t="shared" si="2"/>
        <v>484</v>
      </c>
      <c r="H53" s="54" t="s">
        <v>685</v>
      </c>
    </row>
    <row r="54" spans="1:8" s="62" customFormat="1" ht="14.9" customHeight="1">
      <c r="A54" s="4">
        <v>44116</v>
      </c>
      <c r="B54" s="5" t="s">
        <v>1893</v>
      </c>
      <c r="C54" s="12" t="s">
        <v>52</v>
      </c>
      <c r="D54" s="11" t="s">
        <v>1789</v>
      </c>
      <c r="E54" s="7">
        <v>537.84</v>
      </c>
      <c r="F54" s="7">
        <v>112.95</v>
      </c>
      <c r="G54" s="25">
        <f t="shared" si="2"/>
        <v>650.79000000000008</v>
      </c>
      <c r="H54" s="54" t="s">
        <v>46</v>
      </c>
    </row>
    <row r="55" spans="1:8" s="50" customFormat="1" ht="20.149999999999999" customHeight="1">
      <c r="A55" s="23">
        <v>44116</v>
      </c>
      <c r="B55" s="18" t="s">
        <v>1976</v>
      </c>
      <c r="C55" s="15" t="s">
        <v>52</v>
      </c>
      <c r="D55" s="17" t="s">
        <v>1789</v>
      </c>
      <c r="E55" s="25">
        <v>71.73</v>
      </c>
      <c r="F55" s="25">
        <v>15.06</v>
      </c>
      <c r="G55" s="25">
        <f t="shared" si="2"/>
        <v>86.79</v>
      </c>
      <c r="H55" s="54" t="s">
        <v>46</v>
      </c>
    </row>
    <row r="56" spans="1:8" s="62" customFormat="1" ht="13.5" customHeight="1">
      <c r="A56" s="4">
        <v>44117</v>
      </c>
      <c r="B56" s="5" t="s">
        <v>1584</v>
      </c>
      <c r="C56" s="12" t="s">
        <v>1583</v>
      </c>
      <c r="D56" s="11" t="s">
        <v>27</v>
      </c>
      <c r="E56" s="7">
        <v>815</v>
      </c>
      <c r="F56" s="7">
        <v>171.15</v>
      </c>
      <c r="G56" s="7">
        <f t="shared" si="2"/>
        <v>986.15</v>
      </c>
      <c r="H56" s="54" t="s">
        <v>8</v>
      </c>
    </row>
    <row r="57" spans="1:8" s="50" customFormat="1" ht="20.149999999999999" customHeight="1">
      <c r="A57" s="23">
        <v>44117</v>
      </c>
      <c r="B57" s="18" t="s">
        <v>2059</v>
      </c>
      <c r="C57" s="12" t="s">
        <v>677</v>
      </c>
      <c r="D57" s="17" t="s">
        <v>2058</v>
      </c>
      <c r="E57" s="25">
        <v>2240</v>
      </c>
      <c r="F57" s="25">
        <v>470.4</v>
      </c>
      <c r="G57" s="7">
        <f t="shared" si="2"/>
        <v>2710.4</v>
      </c>
      <c r="H57" s="9" t="s">
        <v>679</v>
      </c>
    </row>
    <row r="58" spans="1:8" s="49" customFormat="1" ht="20.149999999999999" customHeight="1">
      <c r="A58" s="44">
        <v>44117</v>
      </c>
      <c r="B58" s="27" t="s">
        <v>816</v>
      </c>
      <c r="C58" s="14" t="s">
        <v>804</v>
      </c>
      <c r="D58" s="24" t="s">
        <v>805</v>
      </c>
      <c r="E58" s="22">
        <v>59.28</v>
      </c>
      <c r="F58" s="22">
        <v>12.44900826446281</v>
      </c>
      <c r="G58" s="22">
        <v>71.73</v>
      </c>
      <c r="H58" s="9" t="s">
        <v>806</v>
      </c>
    </row>
    <row r="59" spans="1:8" s="62" customFormat="1" ht="14.9" customHeight="1">
      <c r="A59" s="4">
        <v>44117</v>
      </c>
      <c r="B59" s="5" t="s">
        <v>209</v>
      </c>
      <c r="C59" s="14" t="s">
        <v>178</v>
      </c>
      <c r="D59" s="12" t="s">
        <v>183</v>
      </c>
      <c r="E59" s="7">
        <v>2.23</v>
      </c>
      <c r="F59" s="7">
        <v>0.47</v>
      </c>
      <c r="G59" s="7">
        <f t="shared" ref="G59:G64" si="3">E59+F59</f>
        <v>2.7</v>
      </c>
      <c r="H59" s="9" t="s">
        <v>179</v>
      </c>
    </row>
    <row r="60" spans="1:8" s="21" customFormat="1" ht="20.149999999999999" customHeight="1">
      <c r="A60" s="4">
        <v>44117</v>
      </c>
      <c r="B60" s="5" t="s">
        <v>210</v>
      </c>
      <c r="C60" s="14" t="s">
        <v>178</v>
      </c>
      <c r="D60" s="12" t="s">
        <v>183</v>
      </c>
      <c r="E60" s="7">
        <v>1.62</v>
      </c>
      <c r="F60" s="7">
        <v>0.34</v>
      </c>
      <c r="G60" s="7">
        <f t="shared" si="3"/>
        <v>1.9600000000000002</v>
      </c>
      <c r="H60" s="9" t="s">
        <v>179</v>
      </c>
    </row>
    <row r="61" spans="1:8" s="62" customFormat="1" ht="14.9" customHeight="1">
      <c r="A61" s="4">
        <v>44117</v>
      </c>
      <c r="B61" s="5" t="s">
        <v>210</v>
      </c>
      <c r="C61" s="14" t="s">
        <v>178</v>
      </c>
      <c r="D61" s="12" t="s">
        <v>181</v>
      </c>
      <c r="E61" s="7">
        <v>52</v>
      </c>
      <c r="F61" s="7">
        <v>10.92</v>
      </c>
      <c r="G61" s="25">
        <f t="shared" si="3"/>
        <v>62.92</v>
      </c>
      <c r="H61" s="9" t="s">
        <v>179</v>
      </c>
    </row>
    <row r="62" spans="1:8" s="50" customFormat="1" ht="20.149999999999999" customHeight="1">
      <c r="A62" s="23">
        <v>44117</v>
      </c>
      <c r="B62" s="27" t="s">
        <v>2006</v>
      </c>
      <c r="C62" s="12" t="s">
        <v>2000</v>
      </c>
      <c r="D62" s="24" t="s">
        <v>2007</v>
      </c>
      <c r="E62" s="25">
        <v>12750</v>
      </c>
      <c r="F62" s="25">
        <v>2677.5</v>
      </c>
      <c r="G62" s="25">
        <f t="shared" si="3"/>
        <v>15427.5</v>
      </c>
      <c r="H62" s="9" t="s">
        <v>2001</v>
      </c>
    </row>
    <row r="63" spans="1:8" s="50" customFormat="1" ht="20.149999999999999" customHeight="1">
      <c r="A63" s="23">
        <v>44118</v>
      </c>
      <c r="B63" s="49">
        <v>2002469</v>
      </c>
      <c r="C63" s="26" t="s">
        <v>514</v>
      </c>
      <c r="D63" s="49" t="s">
        <v>27</v>
      </c>
      <c r="E63" s="25">
        <v>65.16</v>
      </c>
      <c r="F63" s="25">
        <v>13.68</v>
      </c>
      <c r="G63" s="25">
        <f t="shared" si="3"/>
        <v>78.84</v>
      </c>
      <c r="H63" s="9" t="s">
        <v>8</v>
      </c>
    </row>
    <row r="64" spans="1:8" s="62" customFormat="1" ht="14.25" customHeight="1">
      <c r="A64" s="4">
        <v>44118</v>
      </c>
      <c r="B64" s="5">
        <v>778</v>
      </c>
      <c r="C64" s="12" t="s">
        <v>1999</v>
      </c>
      <c r="D64" s="11" t="s">
        <v>7</v>
      </c>
      <c r="E64" s="7">
        <v>260</v>
      </c>
      <c r="F64" s="7">
        <v>54.6</v>
      </c>
      <c r="G64" s="7">
        <f t="shared" si="3"/>
        <v>314.60000000000002</v>
      </c>
      <c r="H64" s="9" t="s">
        <v>8</v>
      </c>
    </row>
    <row r="65" spans="1:8" s="62" customFormat="1" ht="14.9" customHeight="1">
      <c r="A65" s="4">
        <v>44118</v>
      </c>
      <c r="B65" s="3" t="s">
        <v>2195</v>
      </c>
      <c r="C65" s="12" t="s">
        <v>2070</v>
      </c>
      <c r="D65" s="11" t="s">
        <v>2196</v>
      </c>
      <c r="E65" s="7">
        <v>120</v>
      </c>
      <c r="F65" s="7">
        <v>0</v>
      </c>
      <c r="G65" s="7">
        <v>120</v>
      </c>
      <c r="H65" s="54" t="s">
        <v>13</v>
      </c>
    </row>
    <row r="66" spans="1:8" ht="14.9" customHeight="1">
      <c r="A66" s="4">
        <v>44118</v>
      </c>
      <c r="B66" s="37" t="s">
        <v>1598</v>
      </c>
      <c r="C66" s="14" t="s">
        <v>1595</v>
      </c>
      <c r="D66" s="14" t="s">
        <v>1599</v>
      </c>
      <c r="E66" s="7">
        <v>7400</v>
      </c>
      <c r="F66" s="7">
        <v>1554</v>
      </c>
      <c r="G66" s="7">
        <f t="shared" ref="G66:G81" si="4">E66+F66</f>
        <v>8954</v>
      </c>
      <c r="H66" s="9" t="s">
        <v>369</v>
      </c>
    </row>
    <row r="67" spans="1:8" s="49" customFormat="1" ht="20.149999999999999" customHeight="1">
      <c r="A67" s="44">
        <v>44118</v>
      </c>
      <c r="B67" s="27" t="s">
        <v>978</v>
      </c>
      <c r="C67" s="29" t="s">
        <v>964</v>
      </c>
      <c r="D67" s="24" t="s">
        <v>965</v>
      </c>
      <c r="E67" s="22">
        <v>58.66</v>
      </c>
      <c r="F67" s="22">
        <v>12.32</v>
      </c>
      <c r="G67" s="22">
        <f t="shared" si="4"/>
        <v>70.97999999999999</v>
      </c>
      <c r="H67" s="9" t="s">
        <v>966</v>
      </c>
    </row>
    <row r="68" spans="1:8" s="49" customFormat="1" ht="20.149999999999999" customHeight="1">
      <c r="A68" s="44">
        <v>44118</v>
      </c>
      <c r="B68" s="27" t="s">
        <v>299</v>
      </c>
      <c r="C68" s="29" t="s">
        <v>288</v>
      </c>
      <c r="D68" s="29" t="s">
        <v>289</v>
      </c>
      <c r="E68" s="22">
        <v>13.58</v>
      </c>
      <c r="F68" s="22">
        <v>2.85</v>
      </c>
      <c r="G68" s="7">
        <f t="shared" si="4"/>
        <v>16.43</v>
      </c>
      <c r="H68" s="9" t="s">
        <v>179</v>
      </c>
    </row>
    <row r="69" spans="1:8" s="49" customFormat="1" ht="20.149999999999999" customHeight="1">
      <c r="A69" s="44">
        <v>44118</v>
      </c>
      <c r="B69" s="27">
        <v>4090801769</v>
      </c>
      <c r="C69" s="30" t="s">
        <v>107</v>
      </c>
      <c r="D69" s="24" t="s">
        <v>1688</v>
      </c>
      <c r="E69" s="22">
        <v>11000</v>
      </c>
      <c r="F69" s="22">
        <v>2310</v>
      </c>
      <c r="G69" s="25">
        <f t="shared" si="4"/>
        <v>13310</v>
      </c>
      <c r="H69" s="9" t="s">
        <v>41</v>
      </c>
    </row>
    <row r="70" spans="1:8" s="49" customFormat="1" ht="20.149999999999999" customHeight="1">
      <c r="A70" s="44">
        <v>44118</v>
      </c>
      <c r="B70" s="64">
        <v>40206</v>
      </c>
      <c r="C70" s="29" t="s">
        <v>1841</v>
      </c>
      <c r="D70" s="24" t="s">
        <v>1842</v>
      </c>
      <c r="E70" s="22">
        <v>400.81</v>
      </c>
      <c r="F70" s="22">
        <v>84.17</v>
      </c>
      <c r="G70" s="22">
        <f t="shared" si="4"/>
        <v>484.98</v>
      </c>
      <c r="H70" s="9" t="s">
        <v>41</v>
      </c>
    </row>
    <row r="71" spans="1:8" s="49" customFormat="1" ht="20.149999999999999" customHeight="1">
      <c r="A71" s="44">
        <v>44119</v>
      </c>
      <c r="B71" s="27" t="s">
        <v>1693</v>
      </c>
      <c r="C71" s="29" t="s">
        <v>93</v>
      </c>
      <c r="D71" s="24" t="s">
        <v>1692</v>
      </c>
      <c r="E71" s="22">
        <v>11.08</v>
      </c>
      <c r="F71" s="22">
        <v>2.33</v>
      </c>
      <c r="G71" s="22">
        <f t="shared" si="4"/>
        <v>13.41</v>
      </c>
      <c r="H71" s="9" t="s">
        <v>95</v>
      </c>
    </row>
    <row r="72" spans="1:8" s="61" customFormat="1" ht="14.9" customHeight="1">
      <c r="A72" s="23">
        <v>44119</v>
      </c>
      <c r="B72" s="32">
        <v>20764</v>
      </c>
      <c r="C72" s="14" t="s">
        <v>238</v>
      </c>
      <c r="D72" s="17" t="s">
        <v>27</v>
      </c>
      <c r="E72" s="25">
        <v>103.37</v>
      </c>
      <c r="F72" s="25">
        <v>21.71</v>
      </c>
      <c r="G72" s="25">
        <f t="shared" si="4"/>
        <v>125.08000000000001</v>
      </c>
      <c r="H72" s="9" t="s">
        <v>8</v>
      </c>
    </row>
    <row r="73" spans="1:8" ht="14.9" customHeight="1">
      <c r="A73" s="4">
        <v>44119</v>
      </c>
      <c r="B73" s="10" t="s">
        <v>1979</v>
      </c>
      <c r="C73" s="12" t="s">
        <v>1092</v>
      </c>
      <c r="D73" s="11" t="s">
        <v>1097</v>
      </c>
      <c r="E73" s="7">
        <v>104.02</v>
      </c>
      <c r="F73" s="7">
        <v>21.84</v>
      </c>
      <c r="G73" s="7">
        <f t="shared" si="4"/>
        <v>125.86</v>
      </c>
      <c r="H73" s="9" t="s">
        <v>235</v>
      </c>
    </row>
    <row r="74" spans="1:8" s="62" customFormat="1" ht="14.25" customHeight="1">
      <c r="A74" s="4">
        <v>44119</v>
      </c>
      <c r="B74" s="21">
        <v>7061874223</v>
      </c>
      <c r="C74" s="21" t="s">
        <v>347</v>
      </c>
      <c r="D74" s="21" t="s">
        <v>27</v>
      </c>
      <c r="E74" s="7">
        <v>166.59</v>
      </c>
      <c r="F74" s="7">
        <v>34.99</v>
      </c>
      <c r="G74" s="25">
        <f t="shared" si="4"/>
        <v>201.58</v>
      </c>
      <c r="H74" s="9" t="s">
        <v>8</v>
      </c>
    </row>
    <row r="75" spans="1:8" s="49" customFormat="1" ht="14.9" customHeight="1">
      <c r="A75" s="44">
        <v>44119</v>
      </c>
      <c r="B75" s="34">
        <v>20765</v>
      </c>
      <c r="C75" s="30" t="s">
        <v>238</v>
      </c>
      <c r="D75" s="24" t="s">
        <v>27</v>
      </c>
      <c r="E75" s="22">
        <v>1204.69</v>
      </c>
      <c r="F75" s="22">
        <v>252.98</v>
      </c>
      <c r="G75" s="25">
        <f t="shared" si="4"/>
        <v>1457.67</v>
      </c>
      <c r="H75" s="9" t="s">
        <v>8</v>
      </c>
    </row>
    <row r="76" spans="1:8" s="49" customFormat="1" ht="14.9" customHeight="1">
      <c r="A76" s="44">
        <v>44119</v>
      </c>
      <c r="B76" s="27" t="s">
        <v>2014</v>
      </c>
      <c r="C76" s="29" t="s">
        <v>93</v>
      </c>
      <c r="D76" s="24" t="s">
        <v>2013</v>
      </c>
      <c r="E76" s="22">
        <v>16.68</v>
      </c>
      <c r="F76" s="22">
        <v>3.5</v>
      </c>
      <c r="G76" s="22">
        <f t="shared" si="4"/>
        <v>20.18</v>
      </c>
      <c r="H76" s="9" t="s">
        <v>95</v>
      </c>
    </row>
    <row r="77" spans="1:8" s="49" customFormat="1" ht="14.9" customHeight="1">
      <c r="A77" s="44">
        <v>44119</v>
      </c>
      <c r="B77" s="27" t="s">
        <v>2017</v>
      </c>
      <c r="C77" s="29" t="s">
        <v>264</v>
      </c>
      <c r="D77" s="24" t="s">
        <v>7</v>
      </c>
      <c r="E77" s="22">
        <v>15.77</v>
      </c>
      <c r="F77" s="22">
        <v>3.32</v>
      </c>
      <c r="G77" s="22">
        <f t="shared" si="4"/>
        <v>19.09</v>
      </c>
      <c r="H77" s="12" t="s">
        <v>8</v>
      </c>
    </row>
    <row r="78" spans="1:8" s="50" customFormat="1" ht="20.149999999999999" customHeight="1">
      <c r="A78" s="23">
        <v>44119</v>
      </c>
      <c r="B78" s="18" t="s">
        <v>2020</v>
      </c>
      <c r="C78" s="15" t="s">
        <v>93</v>
      </c>
      <c r="D78" s="17" t="s">
        <v>2019</v>
      </c>
      <c r="E78" s="25">
        <v>20.45</v>
      </c>
      <c r="F78" s="25">
        <v>4.29</v>
      </c>
      <c r="G78" s="25">
        <f t="shared" si="4"/>
        <v>24.74</v>
      </c>
      <c r="H78" s="9" t="s">
        <v>95</v>
      </c>
    </row>
    <row r="79" spans="1:8" s="21" customFormat="1" ht="14.9" customHeight="1">
      <c r="A79" s="4">
        <v>44119</v>
      </c>
      <c r="B79" s="5" t="s">
        <v>2048</v>
      </c>
      <c r="C79" s="12" t="s">
        <v>93</v>
      </c>
      <c r="D79" s="11" t="s">
        <v>2047</v>
      </c>
      <c r="E79" s="7">
        <v>13.99</v>
      </c>
      <c r="F79" s="7">
        <v>2.94</v>
      </c>
      <c r="G79" s="7">
        <f t="shared" si="4"/>
        <v>16.93</v>
      </c>
      <c r="H79" s="9" t="s">
        <v>95</v>
      </c>
    </row>
    <row r="80" spans="1:8" s="62" customFormat="1" ht="13.5" customHeight="1">
      <c r="A80" s="4">
        <v>44119</v>
      </c>
      <c r="B80" s="5" t="s">
        <v>2050</v>
      </c>
      <c r="C80" s="12" t="s">
        <v>93</v>
      </c>
      <c r="D80" s="11" t="s">
        <v>2049</v>
      </c>
      <c r="E80" s="7">
        <v>14</v>
      </c>
      <c r="F80" s="7">
        <v>2.94</v>
      </c>
      <c r="G80" s="7">
        <f t="shared" si="4"/>
        <v>16.940000000000001</v>
      </c>
      <c r="H80" s="9" t="s">
        <v>95</v>
      </c>
    </row>
    <row r="81" spans="1:8" s="50" customFormat="1" ht="20.149999999999999" customHeight="1">
      <c r="A81" s="23">
        <v>44119</v>
      </c>
      <c r="B81" s="18" t="s">
        <v>864</v>
      </c>
      <c r="C81" s="12" t="s">
        <v>93</v>
      </c>
      <c r="D81" s="17" t="s">
        <v>865</v>
      </c>
      <c r="E81" s="25">
        <v>-11.08</v>
      </c>
      <c r="F81" s="25">
        <v>-2.33</v>
      </c>
      <c r="G81" s="25">
        <f t="shared" si="4"/>
        <v>-13.41</v>
      </c>
      <c r="H81" s="9" t="s">
        <v>95</v>
      </c>
    </row>
    <row r="82" spans="1:8" s="62" customFormat="1" ht="14.9" customHeight="1">
      <c r="A82" s="4">
        <v>44120</v>
      </c>
      <c r="B82" s="5">
        <v>3514</v>
      </c>
      <c r="C82" s="14" t="s">
        <v>1927</v>
      </c>
      <c r="D82" s="14" t="s">
        <v>27</v>
      </c>
      <c r="E82" s="7">
        <v>747.25</v>
      </c>
      <c r="F82" s="7">
        <v>0</v>
      </c>
      <c r="G82" s="7">
        <v>747.25</v>
      </c>
      <c r="H82" s="9" t="s">
        <v>8</v>
      </c>
    </row>
    <row r="83" spans="1:8" s="62" customFormat="1" ht="14.9" customHeight="1">
      <c r="A83" s="4">
        <v>44120</v>
      </c>
      <c r="B83" s="62" t="s">
        <v>1944</v>
      </c>
      <c r="C83" s="12" t="s">
        <v>343</v>
      </c>
      <c r="D83" s="11" t="s">
        <v>7</v>
      </c>
      <c r="E83" s="7">
        <v>75.05</v>
      </c>
      <c r="F83" s="7">
        <v>15.76</v>
      </c>
      <c r="G83" s="7">
        <f>E83+F83</f>
        <v>90.81</v>
      </c>
      <c r="H83" s="9" t="s">
        <v>8</v>
      </c>
    </row>
    <row r="84" spans="1:8" s="61" customFormat="1">
      <c r="A84" s="23">
        <v>44120</v>
      </c>
      <c r="B84" s="18" t="s">
        <v>1989</v>
      </c>
      <c r="C84" s="14" t="s">
        <v>1109</v>
      </c>
      <c r="D84" s="15" t="s">
        <v>27</v>
      </c>
      <c r="E84" s="25">
        <v>779</v>
      </c>
      <c r="F84" s="25">
        <v>163.59</v>
      </c>
      <c r="G84" s="25">
        <f>E84+F84</f>
        <v>942.59</v>
      </c>
      <c r="H84" s="9" t="s">
        <v>8</v>
      </c>
    </row>
    <row r="85" spans="1:8" s="62" customFormat="1" ht="15" customHeight="1">
      <c r="A85" s="4">
        <v>44120</v>
      </c>
      <c r="B85" s="10">
        <v>58712324</v>
      </c>
      <c r="C85" s="26" t="s">
        <v>1102</v>
      </c>
      <c r="D85" s="14" t="s">
        <v>27</v>
      </c>
      <c r="E85" s="25">
        <v>40.770000000000003</v>
      </c>
      <c r="F85" s="7">
        <v>0</v>
      </c>
      <c r="G85" s="25">
        <v>40.770000000000003</v>
      </c>
      <c r="H85" s="9" t="s">
        <v>8</v>
      </c>
    </row>
    <row r="86" spans="1:8" s="61" customFormat="1" ht="14.25" customHeight="1">
      <c r="A86" s="4">
        <v>44120</v>
      </c>
      <c r="B86" s="18" t="s">
        <v>1981</v>
      </c>
      <c r="C86" s="26" t="s">
        <v>1668</v>
      </c>
      <c r="D86" s="26" t="s">
        <v>1980</v>
      </c>
      <c r="E86" s="25">
        <v>7888.8</v>
      </c>
      <c r="F86" s="25">
        <v>1656.65</v>
      </c>
      <c r="G86" s="25">
        <f>E86+F86</f>
        <v>9545.4500000000007</v>
      </c>
      <c r="H86" s="9" t="s">
        <v>41</v>
      </c>
    </row>
    <row r="87" spans="1:8" s="50" customFormat="1" ht="23.25" customHeight="1">
      <c r="A87" s="4">
        <v>44123</v>
      </c>
      <c r="B87" s="18" t="s">
        <v>1991</v>
      </c>
      <c r="C87" s="15" t="s">
        <v>52</v>
      </c>
      <c r="D87" s="17" t="s">
        <v>1789</v>
      </c>
      <c r="E87" s="25">
        <v>181.66</v>
      </c>
      <c r="F87" s="25">
        <v>38.15</v>
      </c>
      <c r="G87" s="7">
        <f>E87+F87</f>
        <v>219.81</v>
      </c>
      <c r="H87" s="54" t="s">
        <v>46</v>
      </c>
    </row>
    <row r="88" spans="1:8" s="21" customFormat="1" ht="20.149999999999999" customHeight="1">
      <c r="A88" s="4">
        <v>44123</v>
      </c>
      <c r="B88" s="5" t="s">
        <v>2011</v>
      </c>
      <c r="C88" s="12" t="s">
        <v>52</v>
      </c>
      <c r="D88" s="11" t="s">
        <v>1789</v>
      </c>
      <c r="E88" s="7">
        <v>53.81</v>
      </c>
      <c r="F88" s="7">
        <v>11.3</v>
      </c>
      <c r="G88" s="7">
        <f>E88+F88</f>
        <v>65.11</v>
      </c>
      <c r="H88" s="54" t="s">
        <v>46</v>
      </c>
    </row>
    <row r="89" spans="1:8" ht="16.399999999999999" customHeight="1">
      <c r="A89" s="4">
        <v>44123</v>
      </c>
      <c r="B89" s="5" t="s">
        <v>2018</v>
      </c>
      <c r="C89" s="12" t="s">
        <v>266</v>
      </c>
      <c r="D89" s="11" t="s">
        <v>27</v>
      </c>
      <c r="E89" s="7">
        <v>43.79</v>
      </c>
      <c r="F89" s="7">
        <v>0</v>
      </c>
      <c r="G89" s="7">
        <v>43.79</v>
      </c>
      <c r="H89" s="54" t="s">
        <v>8</v>
      </c>
    </row>
    <row r="90" spans="1:8" s="21" customFormat="1" ht="23.25" customHeight="1">
      <c r="A90" s="4">
        <v>44123</v>
      </c>
      <c r="B90" s="5" t="s">
        <v>2039</v>
      </c>
      <c r="C90" s="12" t="s">
        <v>52</v>
      </c>
      <c r="D90" s="11" t="s">
        <v>1789</v>
      </c>
      <c r="E90" s="25">
        <v>267.98</v>
      </c>
      <c r="F90" s="25">
        <v>56.28</v>
      </c>
      <c r="G90" s="7">
        <f>E90+F90</f>
        <v>324.26</v>
      </c>
      <c r="H90" s="54" t="s">
        <v>46</v>
      </c>
    </row>
    <row r="91" spans="1:8" s="50" customFormat="1" ht="23.25" customHeight="1">
      <c r="A91" s="23">
        <v>44123</v>
      </c>
      <c r="B91" s="18" t="s">
        <v>1038</v>
      </c>
      <c r="C91" s="26" t="s">
        <v>1020</v>
      </c>
      <c r="D91" s="24" t="s">
        <v>1039</v>
      </c>
      <c r="E91" s="25">
        <v>10.029999999999999</v>
      </c>
      <c r="F91" s="25">
        <v>2.11</v>
      </c>
      <c r="G91" s="25">
        <f>E91+F91</f>
        <v>12.139999999999999</v>
      </c>
      <c r="H91" s="54" t="s">
        <v>984</v>
      </c>
    </row>
    <row r="92" spans="1:8" s="50" customFormat="1" ht="23.25" customHeight="1">
      <c r="A92" s="23">
        <v>44124</v>
      </c>
      <c r="B92" s="32">
        <v>205330</v>
      </c>
      <c r="C92" s="26" t="s">
        <v>458</v>
      </c>
      <c r="D92" s="24" t="s">
        <v>7</v>
      </c>
      <c r="E92" s="25">
        <v>494.46</v>
      </c>
      <c r="F92" s="25">
        <v>103.84</v>
      </c>
      <c r="G92" s="25">
        <f>E92+F92</f>
        <v>598.29999999999995</v>
      </c>
      <c r="H92" s="54" t="s">
        <v>8</v>
      </c>
    </row>
    <row r="93" spans="1:8" s="64" customFormat="1" ht="14.9" customHeight="1">
      <c r="A93" s="44">
        <v>44124</v>
      </c>
      <c r="B93" s="27">
        <v>62107940</v>
      </c>
      <c r="C93" s="29" t="s">
        <v>264</v>
      </c>
      <c r="D93" s="24" t="s">
        <v>7</v>
      </c>
      <c r="E93" s="22">
        <v>221.1</v>
      </c>
      <c r="F93" s="22">
        <v>46.43</v>
      </c>
      <c r="G93" s="22">
        <f>E93+F93</f>
        <v>267.52999999999997</v>
      </c>
      <c r="H93" s="12" t="s">
        <v>8</v>
      </c>
    </row>
    <row r="94" spans="1:8" s="64" customFormat="1" ht="14.9" customHeight="1">
      <c r="A94" s="44">
        <v>44124</v>
      </c>
      <c r="B94" s="64" t="s">
        <v>2069</v>
      </c>
      <c r="C94" s="29" t="s">
        <v>2070</v>
      </c>
      <c r="D94" s="24" t="s">
        <v>2071</v>
      </c>
      <c r="E94" s="22">
        <v>120</v>
      </c>
      <c r="F94" s="22">
        <v>0</v>
      </c>
      <c r="G94" s="22">
        <v>120</v>
      </c>
      <c r="H94" s="9" t="s">
        <v>13</v>
      </c>
    </row>
    <row r="95" spans="1:8" s="64" customFormat="1" ht="14.9" customHeight="1">
      <c r="A95" s="44">
        <v>44124</v>
      </c>
      <c r="B95" s="27" t="s">
        <v>2143</v>
      </c>
      <c r="C95" s="29" t="s">
        <v>1969</v>
      </c>
      <c r="D95" s="24" t="s">
        <v>1970</v>
      </c>
      <c r="E95" s="22">
        <v>35.04</v>
      </c>
      <c r="F95" s="22">
        <v>3.15</v>
      </c>
      <c r="G95" s="22">
        <f>E95+F95</f>
        <v>38.19</v>
      </c>
      <c r="H95" s="9" t="s">
        <v>95</v>
      </c>
    </row>
    <row r="96" spans="1:8" s="64" customFormat="1" ht="14.9" customHeight="1">
      <c r="A96" s="44">
        <v>44124</v>
      </c>
      <c r="B96" s="27" t="s">
        <v>1622</v>
      </c>
      <c r="C96" s="29" t="s">
        <v>1619</v>
      </c>
      <c r="D96" s="29" t="s">
        <v>1623</v>
      </c>
      <c r="E96" s="22">
        <v>-2940</v>
      </c>
      <c r="F96" s="22">
        <v>-617.4</v>
      </c>
      <c r="G96" s="7">
        <f>E96+F96</f>
        <v>-3557.4</v>
      </c>
      <c r="H96" s="54" t="s">
        <v>150</v>
      </c>
    </row>
    <row r="97" spans="1:8" s="64" customFormat="1" ht="14.25" customHeight="1">
      <c r="A97" s="44">
        <v>44124</v>
      </c>
      <c r="B97" s="27" t="s">
        <v>2038</v>
      </c>
      <c r="C97" s="29" t="s">
        <v>1619</v>
      </c>
      <c r="D97" s="29" t="s">
        <v>2037</v>
      </c>
      <c r="E97" s="22">
        <v>1839.06</v>
      </c>
      <c r="F97" s="22">
        <v>386.2</v>
      </c>
      <c r="G97" s="28">
        <v>2225.2600000000002</v>
      </c>
      <c r="H97" s="54" t="s">
        <v>150</v>
      </c>
    </row>
    <row r="98" spans="1:8" s="61" customFormat="1" ht="15" customHeight="1">
      <c r="A98" s="23">
        <v>44125</v>
      </c>
      <c r="B98" s="18" t="s">
        <v>2056</v>
      </c>
      <c r="C98" s="15" t="s">
        <v>264</v>
      </c>
      <c r="D98" s="17" t="s">
        <v>7</v>
      </c>
      <c r="E98" s="25">
        <v>195.03</v>
      </c>
      <c r="F98" s="25">
        <v>40.96</v>
      </c>
      <c r="G98" s="25">
        <f>E98+F98</f>
        <v>235.99</v>
      </c>
      <c r="H98" s="12" t="s">
        <v>8</v>
      </c>
    </row>
    <row r="99" spans="1:8" s="62" customFormat="1" ht="14.9" customHeight="1">
      <c r="A99" s="4">
        <v>44125</v>
      </c>
      <c r="B99" s="10" t="s">
        <v>947</v>
      </c>
      <c r="C99" s="14" t="s">
        <v>928</v>
      </c>
      <c r="D99" s="11" t="s">
        <v>948</v>
      </c>
      <c r="E99" s="7">
        <v>631.48</v>
      </c>
      <c r="F99" s="7">
        <v>132.61000000000001</v>
      </c>
      <c r="G99" s="7">
        <v>764.09</v>
      </c>
      <c r="H99" s="54" t="s">
        <v>150</v>
      </c>
    </row>
    <row r="100" spans="1:8" s="64" customFormat="1" ht="14.25" customHeight="1">
      <c r="A100" s="44">
        <v>44126</v>
      </c>
      <c r="B100" s="34">
        <v>86181</v>
      </c>
      <c r="C100" s="30" t="s">
        <v>2012</v>
      </c>
      <c r="D100" s="49" t="s">
        <v>27</v>
      </c>
      <c r="E100" s="22">
        <v>40.42</v>
      </c>
      <c r="F100" s="22">
        <v>8.49</v>
      </c>
      <c r="G100" s="7">
        <f t="shared" ref="G100:G105" si="5">E100+F100</f>
        <v>48.910000000000004</v>
      </c>
      <c r="H100" s="54" t="s">
        <v>8</v>
      </c>
    </row>
    <row r="101" spans="1:8" s="64" customFormat="1" ht="14.25" customHeight="1">
      <c r="A101" s="4">
        <v>44126</v>
      </c>
      <c r="B101" s="27" t="s">
        <v>1255</v>
      </c>
      <c r="C101" s="29" t="s">
        <v>1237</v>
      </c>
      <c r="D101" s="29" t="s">
        <v>1256</v>
      </c>
      <c r="E101" s="25">
        <v>238.45</v>
      </c>
      <c r="F101" s="25">
        <v>36.75</v>
      </c>
      <c r="G101" s="25">
        <f t="shared" si="5"/>
        <v>275.2</v>
      </c>
      <c r="H101" s="54" t="s">
        <v>984</v>
      </c>
    </row>
    <row r="102" spans="1:8" s="61" customFormat="1" ht="14.25" customHeight="1">
      <c r="A102" s="23">
        <v>44126</v>
      </c>
      <c r="B102" s="18">
        <v>62111064</v>
      </c>
      <c r="C102" s="15" t="s">
        <v>264</v>
      </c>
      <c r="D102" s="17" t="s">
        <v>2068</v>
      </c>
      <c r="E102" s="7">
        <v>181.97</v>
      </c>
      <c r="F102" s="7">
        <v>38.21</v>
      </c>
      <c r="G102" s="7">
        <f t="shared" si="5"/>
        <v>220.18</v>
      </c>
      <c r="H102" s="12" t="s">
        <v>41</v>
      </c>
    </row>
    <row r="103" spans="1:8" s="50" customFormat="1" ht="20.149999999999999" customHeight="1">
      <c r="A103" s="23">
        <v>44126</v>
      </c>
      <c r="B103" s="18" t="s">
        <v>2074</v>
      </c>
      <c r="C103" s="15" t="s">
        <v>362</v>
      </c>
      <c r="D103" s="15" t="s">
        <v>2073</v>
      </c>
      <c r="E103" s="25">
        <v>1172.45</v>
      </c>
      <c r="F103" s="25">
        <v>246.21</v>
      </c>
      <c r="G103" s="25">
        <f t="shared" si="5"/>
        <v>1418.66</v>
      </c>
      <c r="H103" s="54" t="s">
        <v>41</v>
      </c>
    </row>
    <row r="104" spans="1:8">
      <c r="A104" s="44">
        <v>44127</v>
      </c>
      <c r="B104" s="10">
        <v>2200700037</v>
      </c>
      <c r="C104" s="36" t="s">
        <v>60</v>
      </c>
      <c r="D104" s="5" t="s">
        <v>61</v>
      </c>
      <c r="E104" s="8">
        <v>-471.31</v>
      </c>
      <c r="F104" s="8">
        <v>-103.69</v>
      </c>
      <c r="G104" s="8">
        <f t="shared" si="5"/>
        <v>-575</v>
      </c>
      <c r="H104" s="9" t="s">
        <v>13</v>
      </c>
    </row>
    <row r="105" spans="1:8" s="62" customFormat="1" ht="16.399999999999999" customHeight="1">
      <c r="A105" s="4">
        <v>44127</v>
      </c>
      <c r="B105" s="10" t="s">
        <v>1978</v>
      </c>
      <c r="C105" s="14" t="s">
        <v>1167</v>
      </c>
      <c r="D105" s="14" t="s">
        <v>27</v>
      </c>
      <c r="E105" s="7">
        <v>230.06</v>
      </c>
      <c r="F105" s="7">
        <v>48.31</v>
      </c>
      <c r="G105" s="7">
        <f t="shared" si="5"/>
        <v>278.37</v>
      </c>
      <c r="H105" s="9" t="s">
        <v>8</v>
      </c>
    </row>
    <row r="106" spans="1:8" s="62" customFormat="1" ht="16.399999999999999" customHeight="1">
      <c r="A106" s="4">
        <v>44127</v>
      </c>
      <c r="B106" s="10">
        <v>58777001</v>
      </c>
      <c r="C106" s="14" t="s">
        <v>1102</v>
      </c>
      <c r="D106" s="14" t="s">
        <v>27</v>
      </c>
      <c r="E106" s="7">
        <v>457.4</v>
      </c>
      <c r="F106" s="7">
        <v>0</v>
      </c>
      <c r="G106" s="7">
        <v>457.4</v>
      </c>
      <c r="H106" s="9" t="s">
        <v>8</v>
      </c>
    </row>
    <row r="107" spans="1:8" s="61" customFormat="1" ht="14.25" customHeight="1">
      <c r="A107" s="23">
        <v>44127</v>
      </c>
      <c r="B107" s="18" t="s">
        <v>2029</v>
      </c>
      <c r="C107" s="12" t="s">
        <v>1802</v>
      </c>
      <c r="D107" s="17" t="s">
        <v>27</v>
      </c>
      <c r="E107" s="25">
        <v>875</v>
      </c>
      <c r="F107" s="25">
        <v>183.75</v>
      </c>
      <c r="G107" s="25">
        <f>E107+F107</f>
        <v>1058.75</v>
      </c>
      <c r="H107" s="9" t="s">
        <v>8</v>
      </c>
    </row>
    <row r="108" spans="1:8" s="62" customFormat="1" ht="14.9" customHeight="1">
      <c r="A108" s="4">
        <v>44127</v>
      </c>
      <c r="B108" s="10" t="s">
        <v>2033</v>
      </c>
      <c r="C108" s="14" t="s">
        <v>2032</v>
      </c>
      <c r="D108" s="14" t="s">
        <v>7</v>
      </c>
      <c r="E108" s="7">
        <v>270</v>
      </c>
      <c r="F108" s="7">
        <v>56.7</v>
      </c>
      <c r="G108" s="7">
        <f>E108+F108</f>
        <v>326.7</v>
      </c>
      <c r="H108" s="9" t="s">
        <v>8</v>
      </c>
    </row>
    <row r="109" spans="1:8" s="62" customFormat="1" ht="14.9" customHeight="1">
      <c r="A109" s="4">
        <v>44127</v>
      </c>
      <c r="B109" s="5" t="s">
        <v>2092</v>
      </c>
      <c r="C109" s="12" t="s">
        <v>18</v>
      </c>
      <c r="D109" s="11" t="s">
        <v>2091</v>
      </c>
      <c r="E109" s="7">
        <v>2890</v>
      </c>
      <c r="F109" s="7">
        <v>0</v>
      </c>
      <c r="G109" s="7">
        <v>2890</v>
      </c>
      <c r="H109" s="9" t="s">
        <v>20</v>
      </c>
    </row>
    <row r="110" spans="1:8" s="62" customFormat="1" ht="14.9" customHeight="1">
      <c r="A110" s="4">
        <v>44130</v>
      </c>
      <c r="B110" s="5">
        <v>235444</v>
      </c>
      <c r="C110" s="12" t="s">
        <v>517</v>
      </c>
      <c r="D110" s="12" t="s">
        <v>7</v>
      </c>
      <c r="E110" s="7">
        <v>143</v>
      </c>
      <c r="F110" s="7">
        <v>30.03</v>
      </c>
      <c r="G110" s="7">
        <f t="shared" ref="G110:G115" si="6">E110+F110</f>
        <v>173.03</v>
      </c>
      <c r="H110" s="54" t="s">
        <v>8</v>
      </c>
    </row>
    <row r="111" spans="1:8" s="62" customFormat="1" ht="14.9" customHeight="1">
      <c r="A111" s="4">
        <v>44130</v>
      </c>
      <c r="B111" s="5" t="s">
        <v>2031</v>
      </c>
      <c r="C111" s="14" t="s">
        <v>16</v>
      </c>
      <c r="D111" s="11" t="s">
        <v>27</v>
      </c>
      <c r="E111" s="7">
        <v>688</v>
      </c>
      <c r="F111" s="7">
        <v>144.47999999999999</v>
      </c>
      <c r="G111" s="7">
        <f t="shared" si="6"/>
        <v>832.48</v>
      </c>
      <c r="H111" s="9" t="s">
        <v>8</v>
      </c>
    </row>
    <row r="112" spans="1:8" ht="14.9" customHeight="1">
      <c r="A112" s="4">
        <v>44130</v>
      </c>
      <c r="B112" s="21">
        <v>8250162339</v>
      </c>
      <c r="C112" s="14" t="s">
        <v>29</v>
      </c>
      <c r="D112" s="21" t="s">
        <v>7</v>
      </c>
      <c r="E112" s="7">
        <v>114.9</v>
      </c>
      <c r="F112" s="7">
        <v>24.13</v>
      </c>
      <c r="G112" s="7">
        <f t="shared" si="6"/>
        <v>139.03</v>
      </c>
      <c r="H112" s="9" t="s">
        <v>8</v>
      </c>
    </row>
    <row r="113" spans="1:8" s="62" customFormat="1" ht="12.75" customHeight="1">
      <c r="A113" s="4">
        <v>44130</v>
      </c>
      <c r="B113" s="62" t="s">
        <v>2062</v>
      </c>
      <c r="C113" s="12" t="s">
        <v>343</v>
      </c>
      <c r="D113" s="11" t="s">
        <v>7</v>
      </c>
      <c r="E113" s="7">
        <v>213.61</v>
      </c>
      <c r="F113" s="7">
        <v>44.86</v>
      </c>
      <c r="G113" s="7">
        <f t="shared" si="6"/>
        <v>258.47000000000003</v>
      </c>
      <c r="H113" s="9" t="s">
        <v>8</v>
      </c>
    </row>
    <row r="114" spans="1:8" s="21" customFormat="1" ht="14.9" customHeight="1">
      <c r="A114" s="4">
        <v>44130</v>
      </c>
      <c r="B114" s="21">
        <v>8250162340</v>
      </c>
      <c r="C114" s="14" t="s">
        <v>29</v>
      </c>
      <c r="D114" s="21" t="s">
        <v>7</v>
      </c>
      <c r="E114" s="7">
        <v>97.3</v>
      </c>
      <c r="F114" s="7">
        <v>20.43</v>
      </c>
      <c r="G114" s="7">
        <f t="shared" si="6"/>
        <v>117.72999999999999</v>
      </c>
      <c r="H114" s="9" t="s">
        <v>8</v>
      </c>
    </row>
    <row r="115" spans="1:8" s="62" customFormat="1" ht="16.399999999999999" customHeight="1">
      <c r="A115" s="4">
        <v>44130</v>
      </c>
      <c r="B115" s="21">
        <v>8250162341</v>
      </c>
      <c r="C115" s="14" t="s">
        <v>29</v>
      </c>
      <c r="D115" s="21" t="s">
        <v>7</v>
      </c>
      <c r="E115" s="7">
        <v>96</v>
      </c>
      <c r="F115" s="7">
        <v>20.16</v>
      </c>
      <c r="G115" s="7">
        <f t="shared" si="6"/>
        <v>116.16</v>
      </c>
      <c r="H115" s="9" t="s">
        <v>8</v>
      </c>
    </row>
    <row r="116" spans="1:8" s="21" customFormat="1" ht="14.9" customHeight="1">
      <c r="A116" s="4">
        <v>44130</v>
      </c>
      <c r="B116" s="10" t="s">
        <v>1221</v>
      </c>
      <c r="C116" s="14" t="s">
        <v>1219</v>
      </c>
      <c r="D116" s="11" t="s">
        <v>1222</v>
      </c>
      <c r="E116" s="7">
        <v>76.290000000000006</v>
      </c>
      <c r="F116" s="7">
        <v>0</v>
      </c>
      <c r="G116" s="7">
        <v>76.290000000000006</v>
      </c>
      <c r="H116" s="9" t="s">
        <v>369</v>
      </c>
    </row>
    <row r="117" spans="1:8" s="50" customFormat="1" ht="23.25" customHeight="1">
      <c r="A117" s="23">
        <v>44130</v>
      </c>
      <c r="B117" s="32">
        <v>1203432455</v>
      </c>
      <c r="C117" s="26" t="s">
        <v>1219</v>
      </c>
      <c r="D117" s="24" t="s">
        <v>1222</v>
      </c>
      <c r="E117" s="25">
        <v>39</v>
      </c>
      <c r="F117" s="25">
        <v>0</v>
      </c>
      <c r="G117" s="25">
        <v>39</v>
      </c>
      <c r="H117" s="9" t="s">
        <v>369</v>
      </c>
    </row>
    <row r="118" spans="1:8" s="62" customFormat="1" ht="15" customHeight="1">
      <c r="A118" s="4">
        <v>44131</v>
      </c>
      <c r="B118" s="5" t="s">
        <v>2035</v>
      </c>
      <c r="C118" s="12" t="s">
        <v>266</v>
      </c>
      <c r="D118" s="11" t="s">
        <v>27</v>
      </c>
      <c r="E118" s="7">
        <v>206.18</v>
      </c>
      <c r="F118" s="7">
        <v>0</v>
      </c>
      <c r="G118" s="7">
        <f>E118+F118</f>
        <v>206.18</v>
      </c>
      <c r="H118" s="54" t="s">
        <v>8</v>
      </c>
    </row>
    <row r="119" spans="1:8" s="49" customFormat="1" ht="14.9" customHeight="1">
      <c r="A119" s="44">
        <v>44131</v>
      </c>
      <c r="B119" s="5" t="s">
        <v>2067</v>
      </c>
      <c r="C119" s="29" t="s">
        <v>148</v>
      </c>
      <c r="D119" s="24" t="s">
        <v>2066</v>
      </c>
      <c r="E119" s="22">
        <v>2501</v>
      </c>
      <c r="F119" s="22">
        <v>525.21</v>
      </c>
      <c r="G119" s="22">
        <f>E119+F119</f>
        <v>3026.21</v>
      </c>
      <c r="H119" s="54" t="s">
        <v>8</v>
      </c>
    </row>
    <row r="120" spans="1:8" s="49" customFormat="1" ht="14.9" customHeight="1">
      <c r="A120" s="44">
        <v>44131</v>
      </c>
      <c r="B120" s="21" t="s">
        <v>2075</v>
      </c>
      <c r="C120" s="30" t="s">
        <v>144</v>
      </c>
      <c r="D120" s="49" t="s">
        <v>27</v>
      </c>
      <c r="E120" s="22">
        <v>1210.5</v>
      </c>
      <c r="F120" s="22">
        <v>254.21</v>
      </c>
      <c r="G120" s="22">
        <f>E120+F120</f>
        <v>1464.71</v>
      </c>
      <c r="H120" s="9" t="s">
        <v>8</v>
      </c>
    </row>
    <row r="121" spans="1:8" s="21" customFormat="1" ht="20.149999999999999" customHeight="1">
      <c r="A121" s="4">
        <v>44131</v>
      </c>
      <c r="B121" s="32">
        <v>450262</v>
      </c>
      <c r="C121" s="14" t="s">
        <v>1955</v>
      </c>
      <c r="D121" s="21" t="s">
        <v>27</v>
      </c>
      <c r="E121" s="7">
        <v>50.68</v>
      </c>
      <c r="F121" s="7">
        <v>10.64</v>
      </c>
      <c r="G121" s="7">
        <f>E121+F121</f>
        <v>61.32</v>
      </c>
      <c r="H121" s="54" t="s">
        <v>8</v>
      </c>
    </row>
    <row r="122" spans="1:8" s="50" customFormat="1" ht="20.149999999999999" customHeight="1">
      <c r="A122" s="23">
        <v>44131</v>
      </c>
      <c r="B122" s="18" t="s">
        <v>702</v>
      </c>
      <c r="C122" s="15" t="s">
        <v>683</v>
      </c>
      <c r="D122" s="17" t="s">
        <v>703</v>
      </c>
      <c r="E122" s="25">
        <v>1190</v>
      </c>
      <c r="F122" s="25">
        <v>249.9</v>
      </c>
      <c r="G122" s="25">
        <v>1439.9</v>
      </c>
      <c r="H122" s="9" t="s">
        <v>369</v>
      </c>
    </row>
    <row r="123" spans="1:8" s="50" customFormat="1" ht="20.149999999999999" customHeight="1">
      <c r="A123" s="23">
        <v>44131</v>
      </c>
      <c r="B123" s="18" t="s">
        <v>704</v>
      </c>
      <c r="C123" s="15" t="s">
        <v>683</v>
      </c>
      <c r="D123" s="17" t="s">
        <v>705</v>
      </c>
      <c r="E123" s="25">
        <v>1190</v>
      </c>
      <c r="F123" s="25">
        <v>249.9</v>
      </c>
      <c r="G123" s="25">
        <v>1439.9</v>
      </c>
      <c r="H123" s="9" t="s">
        <v>369</v>
      </c>
    </row>
    <row r="124" spans="1:8" s="62" customFormat="1" ht="14.9" customHeight="1">
      <c r="A124" s="4">
        <v>44132</v>
      </c>
      <c r="B124" s="21">
        <v>203328575</v>
      </c>
      <c r="C124" s="14" t="s">
        <v>472</v>
      </c>
      <c r="D124" s="21" t="s">
        <v>1639</v>
      </c>
      <c r="E124" s="7">
        <v>15</v>
      </c>
      <c r="F124" s="7">
        <v>485.52</v>
      </c>
      <c r="G124" s="7">
        <f t="shared" ref="G124:G131" si="7">E124+F124</f>
        <v>500.52</v>
      </c>
      <c r="H124" s="9" t="s">
        <v>95</v>
      </c>
    </row>
    <row r="125" spans="1:8" s="21" customFormat="1" ht="20.149999999999999" customHeight="1">
      <c r="A125" s="4">
        <v>44132</v>
      </c>
      <c r="B125" s="62" t="s">
        <v>1945</v>
      </c>
      <c r="C125" s="12" t="s">
        <v>343</v>
      </c>
      <c r="D125" s="11" t="s">
        <v>1946</v>
      </c>
      <c r="E125" s="7">
        <v>-75.05</v>
      </c>
      <c r="F125" s="7">
        <v>-15.76</v>
      </c>
      <c r="G125" s="7">
        <f t="shared" si="7"/>
        <v>-90.81</v>
      </c>
      <c r="H125" s="9" t="s">
        <v>8</v>
      </c>
    </row>
    <row r="126" spans="1:8" s="62" customFormat="1" ht="13.5" customHeight="1">
      <c r="A126" s="4">
        <v>44132</v>
      </c>
      <c r="B126" s="21">
        <v>8250163982</v>
      </c>
      <c r="C126" s="14" t="s">
        <v>29</v>
      </c>
      <c r="D126" s="21" t="s">
        <v>7</v>
      </c>
      <c r="E126" s="7">
        <v>46.4</v>
      </c>
      <c r="F126" s="7">
        <v>9.74</v>
      </c>
      <c r="G126" s="7">
        <f t="shared" si="7"/>
        <v>56.14</v>
      </c>
      <c r="H126" s="9" t="s">
        <v>8</v>
      </c>
    </row>
    <row r="127" spans="1:8" s="21" customFormat="1" ht="20.149999999999999" customHeight="1">
      <c r="A127" s="4">
        <v>44132</v>
      </c>
      <c r="B127" s="5" t="s">
        <v>2057</v>
      </c>
      <c r="C127" s="12" t="s">
        <v>264</v>
      </c>
      <c r="D127" s="11" t="s">
        <v>7</v>
      </c>
      <c r="E127" s="7">
        <v>2.2200000000000002</v>
      </c>
      <c r="F127" s="7">
        <v>0.47</v>
      </c>
      <c r="G127" s="7">
        <f t="shared" si="7"/>
        <v>2.6900000000000004</v>
      </c>
      <c r="H127" s="12" t="s">
        <v>8</v>
      </c>
    </row>
    <row r="128" spans="1:8" s="21" customFormat="1" ht="20.149999999999999" customHeight="1">
      <c r="A128" s="4">
        <v>44132</v>
      </c>
      <c r="B128" s="62" t="s">
        <v>2063</v>
      </c>
      <c r="C128" s="12" t="s">
        <v>343</v>
      </c>
      <c r="D128" s="11" t="s">
        <v>7</v>
      </c>
      <c r="E128" s="7">
        <v>34.6</v>
      </c>
      <c r="F128" s="7">
        <v>7.27</v>
      </c>
      <c r="G128" s="7">
        <f t="shared" si="7"/>
        <v>41.870000000000005</v>
      </c>
      <c r="H128" s="9" t="s">
        <v>8</v>
      </c>
    </row>
    <row r="129" spans="1:8" s="21" customFormat="1" ht="20.149999999999999" customHeight="1">
      <c r="A129" s="4">
        <v>44132</v>
      </c>
      <c r="B129" s="21">
        <v>203330178</v>
      </c>
      <c r="C129" s="14" t="s">
        <v>472</v>
      </c>
      <c r="D129" s="21" t="s">
        <v>2110</v>
      </c>
      <c r="E129" s="7">
        <v>274.08</v>
      </c>
      <c r="F129" s="7">
        <v>2046.92</v>
      </c>
      <c r="G129" s="7">
        <f t="shared" si="7"/>
        <v>2321</v>
      </c>
      <c r="H129" s="9" t="s">
        <v>95</v>
      </c>
    </row>
    <row r="130" spans="1:8" s="21" customFormat="1" ht="20.149999999999999" customHeight="1">
      <c r="A130" s="4">
        <v>44132</v>
      </c>
      <c r="B130" s="5" t="s">
        <v>330</v>
      </c>
      <c r="C130" s="12" t="s">
        <v>327</v>
      </c>
      <c r="D130" s="11" t="s">
        <v>328</v>
      </c>
      <c r="E130" s="7">
        <v>69.75</v>
      </c>
      <c r="F130" s="7">
        <v>14.65</v>
      </c>
      <c r="G130" s="7">
        <f t="shared" si="7"/>
        <v>84.4</v>
      </c>
      <c r="H130" s="54" t="s">
        <v>150</v>
      </c>
    </row>
    <row r="131" spans="1:8" s="21" customFormat="1" ht="20.149999999999999" customHeight="1">
      <c r="A131" s="4">
        <v>44132</v>
      </c>
      <c r="B131" s="5" t="s">
        <v>331</v>
      </c>
      <c r="C131" s="12" t="s">
        <v>327</v>
      </c>
      <c r="D131" s="11" t="s">
        <v>328</v>
      </c>
      <c r="E131" s="7">
        <v>46.5</v>
      </c>
      <c r="F131" s="7">
        <v>9.77</v>
      </c>
      <c r="G131" s="7">
        <f t="shared" si="7"/>
        <v>56.269999999999996</v>
      </c>
      <c r="H131" s="54" t="s">
        <v>150</v>
      </c>
    </row>
    <row r="132" spans="1:8" s="64" customFormat="1" ht="14.25" customHeight="1">
      <c r="A132" s="44">
        <v>44132</v>
      </c>
      <c r="B132" s="34">
        <v>1203433399</v>
      </c>
      <c r="C132" s="30" t="s">
        <v>1219</v>
      </c>
      <c r="D132" s="24" t="s">
        <v>1223</v>
      </c>
      <c r="E132" s="22">
        <v>863.1</v>
      </c>
      <c r="F132" s="22">
        <v>0</v>
      </c>
      <c r="G132" s="22">
        <v>863.1</v>
      </c>
      <c r="H132" s="9" t="s">
        <v>369</v>
      </c>
    </row>
    <row r="133" spans="1:8" s="62" customFormat="1" ht="15" customHeight="1">
      <c r="A133" s="4">
        <v>44132</v>
      </c>
      <c r="B133" s="5" t="s">
        <v>2311</v>
      </c>
      <c r="C133" s="12" t="s">
        <v>18</v>
      </c>
      <c r="D133" s="11" t="s">
        <v>2310</v>
      </c>
      <c r="E133" s="22">
        <v>533</v>
      </c>
      <c r="F133" s="22">
        <v>0</v>
      </c>
      <c r="G133" s="22">
        <v>533</v>
      </c>
      <c r="H133" s="9" t="s">
        <v>20</v>
      </c>
    </row>
    <row r="134" spans="1:8" s="62" customFormat="1" ht="15" customHeight="1">
      <c r="A134" s="4">
        <v>44132</v>
      </c>
      <c r="B134" s="10">
        <v>2000056967</v>
      </c>
      <c r="C134" s="14" t="s">
        <v>751</v>
      </c>
      <c r="D134" s="11" t="s">
        <v>761</v>
      </c>
      <c r="E134" s="22">
        <v>274.45999999999998</v>
      </c>
      <c r="F134" s="22">
        <v>57.64</v>
      </c>
      <c r="G134" s="22">
        <f t="shared" ref="G134:G141" si="8">E134+F134</f>
        <v>332.09999999999997</v>
      </c>
      <c r="H134" s="54" t="s">
        <v>150</v>
      </c>
    </row>
    <row r="135" spans="1:8" s="64" customFormat="1" ht="14.9" customHeight="1">
      <c r="A135" s="44">
        <v>44132</v>
      </c>
      <c r="B135" s="27" t="s">
        <v>2009</v>
      </c>
      <c r="C135" s="29" t="s">
        <v>1129</v>
      </c>
      <c r="D135" s="11" t="s">
        <v>2008</v>
      </c>
      <c r="E135" s="22">
        <v>17000</v>
      </c>
      <c r="F135" s="22">
        <f>E135*21%</f>
        <v>3570</v>
      </c>
      <c r="G135" s="25">
        <f t="shared" si="8"/>
        <v>20570</v>
      </c>
      <c r="H135" s="12" t="s">
        <v>2001</v>
      </c>
    </row>
    <row r="136" spans="1:8" s="64" customFormat="1" ht="14.9" customHeight="1">
      <c r="A136" s="44">
        <v>44132</v>
      </c>
      <c r="B136" s="34" t="s">
        <v>2022</v>
      </c>
      <c r="C136" s="30" t="s">
        <v>588</v>
      </c>
      <c r="D136" s="11" t="s">
        <v>2021</v>
      </c>
      <c r="E136" s="22">
        <v>1466</v>
      </c>
      <c r="F136" s="22">
        <v>307.86</v>
      </c>
      <c r="G136" s="22">
        <f t="shared" si="8"/>
        <v>1773.8600000000001</v>
      </c>
      <c r="H136" s="54" t="s">
        <v>134</v>
      </c>
    </row>
    <row r="137" spans="1:8" s="64" customFormat="1" ht="14.9" customHeight="1">
      <c r="A137" s="44">
        <v>44133</v>
      </c>
      <c r="B137" s="49" t="s">
        <v>1640</v>
      </c>
      <c r="C137" s="30" t="s">
        <v>472</v>
      </c>
      <c r="D137" s="21" t="s">
        <v>1641</v>
      </c>
      <c r="E137" s="22">
        <v>-15</v>
      </c>
      <c r="F137" s="22">
        <v>-485.52</v>
      </c>
      <c r="G137" s="22">
        <f t="shared" si="8"/>
        <v>-500.52</v>
      </c>
      <c r="H137" s="9" t="s">
        <v>95</v>
      </c>
    </row>
    <row r="138" spans="1:8" ht="14.9" customHeight="1">
      <c r="A138" s="4">
        <v>44133</v>
      </c>
      <c r="B138" s="21">
        <v>7370103394</v>
      </c>
      <c r="C138" s="14" t="s">
        <v>1957</v>
      </c>
      <c r="D138" s="21" t="s">
        <v>27</v>
      </c>
      <c r="E138" s="7">
        <v>297</v>
      </c>
      <c r="F138" s="7">
        <v>62.37</v>
      </c>
      <c r="G138" s="7">
        <f t="shared" si="8"/>
        <v>359.37</v>
      </c>
      <c r="H138" s="9" t="s">
        <v>8</v>
      </c>
    </row>
    <row r="139" spans="1:8" s="21" customFormat="1" ht="20.149999999999999" customHeight="1">
      <c r="A139" s="4">
        <v>44133</v>
      </c>
      <c r="B139" s="62" t="s">
        <v>2076</v>
      </c>
      <c r="C139" s="12" t="s">
        <v>343</v>
      </c>
      <c r="D139" s="11" t="s">
        <v>7</v>
      </c>
      <c r="E139" s="7">
        <v>958.08</v>
      </c>
      <c r="F139" s="7">
        <v>201.2</v>
      </c>
      <c r="G139" s="7">
        <f t="shared" si="8"/>
        <v>1159.28</v>
      </c>
      <c r="H139" s="9" t="s">
        <v>8</v>
      </c>
    </row>
    <row r="140" spans="1:8" s="62" customFormat="1" ht="15" customHeight="1">
      <c r="A140" s="4">
        <v>44133</v>
      </c>
      <c r="B140" s="5">
        <v>1558</v>
      </c>
      <c r="C140" s="12" t="s">
        <v>553</v>
      </c>
      <c r="D140" s="11" t="s">
        <v>27</v>
      </c>
      <c r="E140" s="7">
        <v>1142</v>
      </c>
      <c r="F140" s="7">
        <v>239.82</v>
      </c>
      <c r="G140" s="25">
        <f t="shared" si="8"/>
        <v>1381.82</v>
      </c>
      <c r="H140" s="9" t="s">
        <v>8</v>
      </c>
    </row>
    <row r="141" spans="1:8" s="62" customFormat="1" ht="14.9" customHeight="1">
      <c r="A141" s="4">
        <v>44133</v>
      </c>
      <c r="B141" s="5">
        <v>62119276</v>
      </c>
      <c r="C141" s="12" t="s">
        <v>264</v>
      </c>
      <c r="D141" s="11" t="s">
        <v>7</v>
      </c>
      <c r="E141" s="7">
        <v>170.44</v>
      </c>
      <c r="F141" s="7">
        <v>35.79</v>
      </c>
      <c r="G141" s="25">
        <f t="shared" si="8"/>
        <v>206.23</v>
      </c>
      <c r="H141" s="12" t="s">
        <v>8</v>
      </c>
    </row>
    <row r="142" spans="1:8" s="61" customFormat="1" ht="14.9" customHeight="1">
      <c r="A142" s="23">
        <v>44133</v>
      </c>
      <c r="B142" s="61" t="s">
        <v>492</v>
      </c>
      <c r="C142" s="14" t="s">
        <v>481</v>
      </c>
      <c r="D142" s="50" t="s">
        <v>483</v>
      </c>
      <c r="E142" s="25">
        <v>230</v>
      </c>
      <c r="F142" s="25">
        <v>48.3</v>
      </c>
      <c r="G142" s="25">
        <v>278.3</v>
      </c>
      <c r="H142" s="9" t="s">
        <v>369</v>
      </c>
    </row>
    <row r="143" spans="1:8" s="21" customFormat="1" ht="20.149999999999999" customHeight="1">
      <c r="A143" s="4">
        <v>44133</v>
      </c>
      <c r="B143" s="62" t="s">
        <v>538</v>
      </c>
      <c r="C143" s="14" t="s">
        <v>481</v>
      </c>
      <c r="D143" s="11" t="s">
        <v>539</v>
      </c>
      <c r="E143" s="7">
        <v>545.47</v>
      </c>
      <c r="F143" s="7">
        <v>114.55</v>
      </c>
      <c r="G143" s="7">
        <v>660.02</v>
      </c>
      <c r="H143" s="9" t="s">
        <v>369</v>
      </c>
    </row>
    <row r="144" spans="1:8" s="49" customFormat="1" ht="20.149999999999999" customHeight="1">
      <c r="A144" s="44">
        <v>44133</v>
      </c>
      <c r="B144" s="34" t="s">
        <v>2202</v>
      </c>
      <c r="C144" s="30" t="s">
        <v>1384</v>
      </c>
      <c r="D144" s="24" t="s">
        <v>1385</v>
      </c>
      <c r="E144" s="22">
        <v>530.4</v>
      </c>
      <c r="F144" s="22">
        <v>111.38</v>
      </c>
      <c r="G144" s="22">
        <f t="shared" ref="G144:G149" si="9">E144+F144</f>
        <v>641.78</v>
      </c>
      <c r="H144" s="54" t="s">
        <v>1335</v>
      </c>
    </row>
    <row r="145" spans="1:8" s="62" customFormat="1" ht="14.9" customHeight="1">
      <c r="A145" s="4">
        <v>44134</v>
      </c>
      <c r="B145" s="5" t="s">
        <v>1438</v>
      </c>
      <c r="C145" s="14" t="s">
        <v>29</v>
      </c>
      <c r="D145" s="11" t="s">
        <v>27</v>
      </c>
      <c r="E145" s="7">
        <v>226</v>
      </c>
      <c r="F145" s="7">
        <v>47.46</v>
      </c>
      <c r="G145" s="7">
        <f t="shared" si="9"/>
        <v>273.45999999999998</v>
      </c>
      <c r="H145" s="9" t="s">
        <v>8</v>
      </c>
    </row>
    <row r="146" spans="1:8" ht="14.9" customHeight="1">
      <c r="A146" s="4">
        <v>44134</v>
      </c>
      <c r="B146" s="5" t="s">
        <v>1959</v>
      </c>
      <c r="C146" s="12" t="s">
        <v>339</v>
      </c>
      <c r="D146" s="11" t="s">
        <v>1169</v>
      </c>
      <c r="E146" s="7">
        <v>316.7</v>
      </c>
      <c r="F146" s="7">
        <v>66.510000000000005</v>
      </c>
      <c r="G146" s="7">
        <f t="shared" si="9"/>
        <v>383.21</v>
      </c>
      <c r="H146" s="9" t="s">
        <v>8</v>
      </c>
    </row>
    <row r="147" spans="1:8" s="21" customFormat="1" ht="19.5" customHeight="1">
      <c r="A147" s="4">
        <v>44134</v>
      </c>
      <c r="B147" s="5" t="s">
        <v>1998</v>
      </c>
      <c r="C147" s="12" t="s">
        <v>1264</v>
      </c>
      <c r="D147" s="11" t="s">
        <v>7</v>
      </c>
      <c r="E147" s="25">
        <v>162</v>
      </c>
      <c r="F147" s="25">
        <v>34.020000000000003</v>
      </c>
      <c r="G147" s="25">
        <f t="shared" si="9"/>
        <v>196.02</v>
      </c>
      <c r="H147" s="9" t="s">
        <v>8</v>
      </c>
    </row>
    <row r="148" spans="1:8" s="21" customFormat="1" ht="20.149999999999999" customHeight="1">
      <c r="A148" s="4">
        <v>44134</v>
      </c>
      <c r="B148" s="5">
        <v>2022003477</v>
      </c>
      <c r="C148" s="12" t="s">
        <v>1436</v>
      </c>
      <c r="D148" s="11" t="s">
        <v>27</v>
      </c>
      <c r="E148" s="7">
        <v>246.8</v>
      </c>
      <c r="F148" s="7">
        <v>51.83</v>
      </c>
      <c r="G148" s="7">
        <f t="shared" si="9"/>
        <v>298.63</v>
      </c>
      <c r="H148" s="9" t="s">
        <v>8</v>
      </c>
    </row>
    <row r="149" spans="1:8" s="61" customFormat="1" ht="14.25" customHeight="1">
      <c r="A149" s="23">
        <v>44134</v>
      </c>
      <c r="B149" s="18" t="s">
        <v>2060</v>
      </c>
      <c r="C149" s="15" t="s">
        <v>339</v>
      </c>
      <c r="D149" s="17" t="s">
        <v>1169</v>
      </c>
      <c r="E149" s="7">
        <v>427.2</v>
      </c>
      <c r="F149" s="7">
        <v>89.71</v>
      </c>
      <c r="G149" s="7">
        <f t="shared" si="9"/>
        <v>516.91</v>
      </c>
      <c r="H149" s="9" t="s">
        <v>8</v>
      </c>
    </row>
    <row r="150" spans="1:8" s="61" customFormat="1" ht="14.25" customHeight="1">
      <c r="A150" s="4">
        <v>44134</v>
      </c>
      <c r="B150" s="18" t="s">
        <v>1162</v>
      </c>
      <c r="C150" s="15" t="s">
        <v>1064</v>
      </c>
      <c r="D150" s="15" t="s">
        <v>1163</v>
      </c>
      <c r="E150" s="25">
        <v>420.23</v>
      </c>
      <c r="F150" s="25">
        <v>88.25</v>
      </c>
      <c r="G150" s="25">
        <v>508.48</v>
      </c>
      <c r="H150" s="9" t="s">
        <v>369</v>
      </c>
    </row>
    <row r="151" spans="1:8" s="61" customFormat="1" ht="14.25" customHeight="1">
      <c r="A151" s="4">
        <v>44134</v>
      </c>
      <c r="B151" s="18" t="s">
        <v>1952</v>
      </c>
      <c r="C151" s="15" t="s">
        <v>964</v>
      </c>
      <c r="D151" s="17" t="s">
        <v>1953</v>
      </c>
      <c r="E151" s="25">
        <v>51.07</v>
      </c>
      <c r="F151" s="25">
        <v>10.72</v>
      </c>
      <c r="G151" s="25">
        <f t="shared" ref="G151:G157" si="10">E151+F151</f>
        <v>61.79</v>
      </c>
      <c r="H151" s="54" t="s">
        <v>681</v>
      </c>
    </row>
    <row r="152" spans="1:8" s="62" customFormat="1" ht="14.9" customHeight="1">
      <c r="A152" s="4">
        <v>44134</v>
      </c>
      <c r="B152" s="5" t="s">
        <v>1466</v>
      </c>
      <c r="C152" s="12" t="s">
        <v>1456</v>
      </c>
      <c r="D152" s="11" t="s">
        <v>1467</v>
      </c>
      <c r="E152" s="7">
        <v>1650</v>
      </c>
      <c r="F152" s="7">
        <v>346.5</v>
      </c>
      <c r="G152" s="25">
        <f t="shared" si="10"/>
        <v>1996.5</v>
      </c>
      <c r="H152" s="9" t="s">
        <v>369</v>
      </c>
    </row>
    <row r="153" spans="1:8" s="61" customFormat="1" ht="14.25" customHeight="1">
      <c r="A153" s="23">
        <v>44134</v>
      </c>
      <c r="B153" s="18" t="s">
        <v>1772</v>
      </c>
      <c r="C153" s="15" t="s">
        <v>475</v>
      </c>
      <c r="D153" s="17" t="s">
        <v>1767</v>
      </c>
      <c r="E153" s="7">
        <v>147.46</v>
      </c>
      <c r="F153" s="7">
        <v>30.97</v>
      </c>
      <c r="G153" s="7">
        <f t="shared" si="10"/>
        <v>178.43</v>
      </c>
      <c r="H153" s="9" t="s">
        <v>369</v>
      </c>
    </row>
    <row r="154" spans="1:8" s="61" customFormat="1" ht="14.25" customHeight="1">
      <c r="A154" s="23">
        <v>44135</v>
      </c>
      <c r="B154" s="50">
        <v>7061880943</v>
      </c>
      <c r="C154" s="50" t="s">
        <v>347</v>
      </c>
      <c r="D154" s="50" t="s">
        <v>27</v>
      </c>
      <c r="E154" s="25">
        <v>96.8</v>
      </c>
      <c r="F154" s="25">
        <v>20.329999999999998</v>
      </c>
      <c r="G154" s="25">
        <f t="shared" si="10"/>
        <v>117.13</v>
      </c>
      <c r="H154" s="9" t="s">
        <v>8</v>
      </c>
    </row>
    <row r="155" spans="1:8" s="62" customFormat="1" ht="14.9" customHeight="1">
      <c r="A155" s="4">
        <v>44135</v>
      </c>
      <c r="B155" s="21">
        <v>7061880945</v>
      </c>
      <c r="C155" s="21" t="s">
        <v>347</v>
      </c>
      <c r="D155" s="21" t="s">
        <v>27</v>
      </c>
      <c r="E155" s="7">
        <v>2075.33</v>
      </c>
      <c r="F155" s="7">
        <v>435.82</v>
      </c>
      <c r="G155" s="7">
        <f t="shared" si="10"/>
        <v>2511.15</v>
      </c>
      <c r="H155" s="9" t="s">
        <v>8</v>
      </c>
    </row>
    <row r="156" spans="1:8" s="62" customFormat="1" ht="15" customHeight="1">
      <c r="A156" s="4">
        <v>44135</v>
      </c>
      <c r="B156" s="21">
        <v>7061880946</v>
      </c>
      <c r="C156" s="21" t="s">
        <v>347</v>
      </c>
      <c r="D156" s="21" t="s">
        <v>27</v>
      </c>
      <c r="E156" s="7">
        <v>122.8</v>
      </c>
      <c r="F156" s="7">
        <v>25.79</v>
      </c>
      <c r="G156" s="7">
        <f t="shared" si="10"/>
        <v>148.59</v>
      </c>
      <c r="H156" s="9" t="s">
        <v>8</v>
      </c>
    </row>
    <row r="157" spans="1:8" s="62" customFormat="1" ht="15" customHeight="1">
      <c r="A157" s="4">
        <v>44135</v>
      </c>
      <c r="B157" s="5" t="s">
        <v>2040</v>
      </c>
      <c r="C157" s="12" t="s">
        <v>52</v>
      </c>
      <c r="D157" s="11" t="s">
        <v>2041</v>
      </c>
      <c r="E157" s="7">
        <v>86.32</v>
      </c>
      <c r="F157" s="7">
        <v>18.13</v>
      </c>
      <c r="G157" s="7">
        <f t="shared" si="10"/>
        <v>104.44999999999999</v>
      </c>
      <c r="H157" s="54" t="s">
        <v>46</v>
      </c>
    </row>
    <row r="158" spans="1:8" s="50" customFormat="1" ht="20.149999999999999" customHeight="1">
      <c r="A158" s="23">
        <v>44135</v>
      </c>
      <c r="B158" s="18" t="s">
        <v>2043</v>
      </c>
      <c r="C158" s="12" t="s">
        <v>52</v>
      </c>
      <c r="D158" s="11" t="s">
        <v>1789</v>
      </c>
      <c r="E158" s="7">
        <v>18.29</v>
      </c>
      <c r="F158" s="7">
        <v>3.84</v>
      </c>
      <c r="G158" s="7">
        <v>22.13</v>
      </c>
      <c r="H158" s="54" t="s">
        <v>46</v>
      </c>
    </row>
    <row r="159" spans="1:8" s="62" customFormat="1" ht="14.9" customHeight="1">
      <c r="A159" s="4">
        <v>44135</v>
      </c>
      <c r="B159" s="21">
        <v>7061880944</v>
      </c>
      <c r="C159" s="21" t="s">
        <v>347</v>
      </c>
      <c r="D159" s="21" t="s">
        <v>27</v>
      </c>
      <c r="E159" s="7">
        <v>412.15</v>
      </c>
      <c r="F159" s="7">
        <v>86.56</v>
      </c>
      <c r="G159" s="7">
        <f t="shared" ref="G159:G168" si="11">E159+F159</f>
        <v>498.71</v>
      </c>
      <c r="H159" s="9" t="s">
        <v>8</v>
      </c>
    </row>
    <row r="160" spans="1:8" s="62" customFormat="1" ht="14.25" customHeight="1">
      <c r="A160" s="4">
        <v>44135</v>
      </c>
      <c r="B160" s="21">
        <v>7061880947</v>
      </c>
      <c r="C160" s="21" t="s">
        <v>347</v>
      </c>
      <c r="D160" s="21" t="s">
        <v>27</v>
      </c>
      <c r="E160" s="7">
        <v>361.33</v>
      </c>
      <c r="F160" s="7">
        <v>75.88</v>
      </c>
      <c r="G160" s="7">
        <f t="shared" si="11"/>
        <v>437.21</v>
      </c>
      <c r="H160" s="9" t="s">
        <v>8</v>
      </c>
    </row>
    <row r="161" spans="1:8" s="21" customFormat="1" ht="14.9" customHeight="1">
      <c r="A161" s="23">
        <v>44135</v>
      </c>
      <c r="B161" s="50">
        <v>7061880948</v>
      </c>
      <c r="C161" s="50" t="s">
        <v>347</v>
      </c>
      <c r="D161" s="50" t="s">
        <v>27</v>
      </c>
      <c r="E161" s="7">
        <v>448.63</v>
      </c>
      <c r="F161" s="7">
        <v>94.22</v>
      </c>
      <c r="G161" s="7">
        <f t="shared" si="11"/>
        <v>542.85</v>
      </c>
      <c r="H161" s="9" t="s">
        <v>8</v>
      </c>
    </row>
    <row r="162" spans="1:8" s="50" customFormat="1" ht="20.149999999999999" customHeight="1">
      <c r="A162" s="23">
        <v>44135</v>
      </c>
      <c r="B162" s="50">
        <v>7061880950</v>
      </c>
      <c r="C162" s="50" t="s">
        <v>347</v>
      </c>
      <c r="D162" s="50" t="s">
        <v>27</v>
      </c>
      <c r="E162" s="25">
        <v>453.23</v>
      </c>
      <c r="F162" s="25">
        <v>95.17</v>
      </c>
      <c r="G162" s="25">
        <f t="shared" si="11"/>
        <v>548.4</v>
      </c>
      <c r="H162" s="9" t="s">
        <v>8</v>
      </c>
    </row>
    <row r="163" spans="1:8" s="50" customFormat="1" ht="20.149999999999999" customHeight="1">
      <c r="A163" s="23">
        <v>44135</v>
      </c>
      <c r="B163" s="50">
        <v>7061880949</v>
      </c>
      <c r="C163" s="50" t="s">
        <v>347</v>
      </c>
      <c r="D163" s="50" t="s">
        <v>27</v>
      </c>
      <c r="E163" s="25">
        <v>384.63</v>
      </c>
      <c r="F163" s="25">
        <v>80.77</v>
      </c>
      <c r="G163" s="25">
        <f t="shared" si="11"/>
        <v>465.4</v>
      </c>
      <c r="H163" s="9" t="s">
        <v>8</v>
      </c>
    </row>
    <row r="164" spans="1:8" s="62" customFormat="1" ht="14.9" customHeight="1">
      <c r="A164" s="4">
        <v>44135</v>
      </c>
      <c r="B164" s="5" t="s">
        <v>2078</v>
      </c>
      <c r="C164" s="12" t="s">
        <v>52</v>
      </c>
      <c r="D164" s="11" t="s">
        <v>1789</v>
      </c>
      <c r="E164" s="7">
        <v>517.91999999999996</v>
      </c>
      <c r="F164" s="7">
        <v>108.76</v>
      </c>
      <c r="G164" s="7">
        <f t="shared" si="11"/>
        <v>626.67999999999995</v>
      </c>
      <c r="H164" s="54" t="s">
        <v>46</v>
      </c>
    </row>
    <row r="165" spans="1:8" s="64" customFormat="1" ht="14.25" customHeight="1">
      <c r="A165" s="44">
        <v>44135</v>
      </c>
      <c r="B165" s="27" t="s">
        <v>2079</v>
      </c>
      <c r="C165" s="12" t="s">
        <v>52</v>
      </c>
      <c r="D165" s="24" t="s">
        <v>1789</v>
      </c>
      <c r="E165" s="22">
        <v>575.34</v>
      </c>
      <c r="F165" s="22">
        <v>120.82</v>
      </c>
      <c r="G165" s="22">
        <f t="shared" si="11"/>
        <v>696.16000000000008</v>
      </c>
      <c r="H165" s="54" t="s">
        <v>46</v>
      </c>
    </row>
    <row r="166" spans="1:8" s="21" customFormat="1" ht="14.9" customHeight="1">
      <c r="A166" s="4">
        <v>44135</v>
      </c>
      <c r="B166" s="21">
        <v>7061880951</v>
      </c>
      <c r="C166" s="21" t="s">
        <v>347</v>
      </c>
      <c r="D166" s="21" t="s">
        <v>27</v>
      </c>
      <c r="E166" s="7">
        <v>268.12</v>
      </c>
      <c r="F166" s="7">
        <v>56.31</v>
      </c>
      <c r="G166" s="25">
        <f t="shared" si="11"/>
        <v>324.43</v>
      </c>
      <c r="H166" s="9" t="s">
        <v>8</v>
      </c>
    </row>
    <row r="167" spans="1:8" s="62" customFormat="1" ht="14.9" customHeight="1">
      <c r="A167" s="4">
        <v>44135</v>
      </c>
      <c r="B167" s="5" t="s">
        <v>2089</v>
      </c>
      <c r="C167" s="12" t="s">
        <v>52</v>
      </c>
      <c r="D167" s="11" t="s">
        <v>1789</v>
      </c>
      <c r="E167" s="7">
        <v>86.32</v>
      </c>
      <c r="F167" s="7">
        <v>18.13</v>
      </c>
      <c r="G167" s="7">
        <f t="shared" si="11"/>
        <v>104.44999999999999</v>
      </c>
      <c r="H167" s="54" t="s">
        <v>46</v>
      </c>
    </row>
    <row r="168" spans="1:8" ht="14.9" customHeight="1">
      <c r="A168" s="4">
        <v>44135</v>
      </c>
      <c r="B168" s="5" t="s">
        <v>866</v>
      </c>
      <c r="C168" s="12" t="s">
        <v>93</v>
      </c>
      <c r="D168" s="11" t="s">
        <v>867</v>
      </c>
      <c r="E168" s="7">
        <v>13.14</v>
      </c>
      <c r="F168" s="7">
        <v>2.76</v>
      </c>
      <c r="G168" s="7">
        <f t="shared" si="11"/>
        <v>15.9</v>
      </c>
      <c r="H168" s="9" t="s">
        <v>95</v>
      </c>
    </row>
    <row r="169" spans="1:8" s="62" customFormat="1" ht="15" customHeight="1">
      <c r="A169" s="4">
        <v>44135</v>
      </c>
      <c r="B169" s="5" t="s">
        <v>1010</v>
      </c>
      <c r="C169" s="40" t="s">
        <v>982</v>
      </c>
      <c r="D169" s="14" t="s">
        <v>1011</v>
      </c>
      <c r="E169" s="7">
        <v>1294</v>
      </c>
      <c r="F169" s="7">
        <v>271.74</v>
      </c>
      <c r="G169" s="22">
        <v>1565.74</v>
      </c>
      <c r="H169" s="54" t="s">
        <v>984</v>
      </c>
    </row>
    <row r="170" spans="1:8" s="49" customFormat="1" ht="20.149999999999999" customHeight="1">
      <c r="A170" s="44">
        <v>44135</v>
      </c>
      <c r="B170" s="27" t="s">
        <v>1012</v>
      </c>
      <c r="C170" s="43" t="s">
        <v>982</v>
      </c>
      <c r="D170" s="26" t="s">
        <v>1011</v>
      </c>
      <c r="E170" s="22">
        <v>216.39</v>
      </c>
      <c r="F170" s="22">
        <v>45.44</v>
      </c>
      <c r="G170" s="22">
        <f>E170+F170</f>
        <v>261.83</v>
      </c>
      <c r="H170" s="54" t="s">
        <v>984</v>
      </c>
    </row>
    <row r="171" spans="1:8" s="21" customFormat="1" ht="20.149999999999999" customHeight="1">
      <c r="A171" s="44">
        <v>44135</v>
      </c>
      <c r="B171" s="10">
        <v>2010008</v>
      </c>
      <c r="C171" s="14" t="s">
        <v>217</v>
      </c>
      <c r="D171" s="11" t="s">
        <v>229</v>
      </c>
      <c r="E171" s="7">
        <v>5550</v>
      </c>
      <c r="F171" s="7">
        <v>1165.5</v>
      </c>
      <c r="G171" s="7">
        <f>E171+F171</f>
        <v>6715.5</v>
      </c>
      <c r="H171" s="9" t="s">
        <v>218</v>
      </c>
    </row>
    <row r="172" spans="1:8" s="64" customFormat="1" ht="14.25" customHeight="1">
      <c r="A172" s="44">
        <v>44135</v>
      </c>
      <c r="B172" s="64" t="s">
        <v>418</v>
      </c>
      <c r="C172" s="29" t="s">
        <v>399</v>
      </c>
      <c r="D172" s="24" t="s">
        <v>419</v>
      </c>
      <c r="E172" s="22">
        <v>7814.44</v>
      </c>
      <c r="F172" s="22">
        <v>1641.03</v>
      </c>
      <c r="G172" s="7">
        <v>9455.4699999999993</v>
      </c>
      <c r="H172" s="54" t="s">
        <v>150</v>
      </c>
    </row>
    <row r="173" spans="1:8" s="61" customFormat="1" ht="14.25" customHeight="1">
      <c r="A173" s="44">
        <v>44135</v>
      </c>
      <c r="B173" s="32">
        <v>11</v>
      </c>
      <c r="C173" s="26" t="s">
        <v>424</v>
      </c>
      <c r="D173" s="17" t="s">
        <v>439</v>
      </c>
      <c r="E173" s="25">
        <v>9111.57</v>
      </c>
      <c r="F173" s="25">
        <v>1913.43</v>
      </c>
      <c r="G173" s="7">
        <v>11025</v>
      </c>
      <c r="H173" s="9" t="s">
        <v>425</v>
      </c>
    </row>
    <row r="174" spans="1:8" s="61" customFormat="1" ht="14.25" customHeight="1">
      <c r="A174" s="44">
        <v>44135</v>
      </c>
      <c r="B174" s="18" t="s">
        <v>798</v>
      </c>
      <c r="C174" s="15" t="s">
        <v>775</v>
      </c>
      <c r="D174" s="11" t="s">
        <v>799</v>
      </c>
      <c r="E174" s="25">
        <v>2479.69</v>
      </c>
      <c r="F174" s="25">
        <v>520.73</v>
      </c>
      <c r="G174" s="25">
        <f>E174+F174</f>
        <v>3000.42</v>
      </c>
      <c r="H174" s="54" t="s">
        <v>150</v>
      </c>
    </row>
    <row r="175" spans="1:8" s="50" customFormat="1" ht="23.25" customHeight="1">
      <c r="A175" s="44">
        <v>44135</v>
      </c>
      <c r="B175" s="18" t="s">
        <v>1684</v>
      </c>
      <c r="C175" s="15" t="s">
        <v>52</v>
      </c>
      <c r="D175" s="11" t="s">
        <v>1685</v>
      </c>
      <c r="E175" s="25">
        <v>12467.16</v>
      </c>
      <c r="F175" s="25">
        <v>2618.1</v>
      </c>
      <c r="G175" s="25">
        <f>E175+F175</f>
        <v>15085.26</v>
      </c>
      <c r="H175" s="54" t="s">
        <v>41</v>
      </c>
    </row>
    <row r="176" spans="1:8" s="50" customFormat="1" ht="23.25" customHeight="1">
      <c r="A176" s="44">
        <v>44136</v>
      </c>
      <c r="B176" s="38" t="s">
        <v>649</v>
      </c>
      <c r="C176" s="26" t="s">
        <v>629</v>
      </c>
      <c r="D176" s="14" t="s">
        <v>650</v>
      </c>
      <c r="E176" s="25">
        <v>2187.5</v>
      </c>
      <c r="F176" s="25">
        <v>459.38</v>
      </c>
      <c r="G176" s="25">
        <v>2646.88</v>
      </c>
      <c r="H176" s="9" t="s">
        <v>369</v>
      </c>
    </row>
    <row r="177" spans="1:8" s="50" customFormat="1" ht="23.25" customHeight="1">
      <c r="A177" s="44">
        <v>44136</v>
      </c>
      <c r="B177" s="38" t="s">
        <v>673</v>
      </c>
      <c r="C177" s="26" t="s">
        <v>629</v>
      </c>
      <c r="D177" s="14" t="s">
        <v>674</v>
      </c>
      <c r="E177" s="25">
        <v>1087.5</v>
      </c>
      <c r="F177" s="25">
        <v>228.38</v>
      </c>
      <c r="G177" s="25">
        <v>1315.88</v>
      </c>
      <c r="H177" s="9" t="s">
        <v>369</v>
      </c>
    </row>
    <row r="178" spans="1:8" s="49" customFormat="1" ht="14.9" customHeight="1">
      <c r="A178" s="44">
        <v>44136</v>
      </c>
      <c r="B178" s="27" t="s">
        <v>1062</v>
      </c>
      <c r="C178" s="29" t="s">
        <v>1051</v>
      </c>
      <c r="D178" s="29" t="s">
        <v>1052</v>
      </c>
      <c r="E178" s="22">
        <v>8</v>
      </c>
      <c r="F178" s="22">
        <v>1.68</v>
      </c>
      <c r="G178" s="22">
        <v>9.68</v>
      </c>
      <c r="H178" s="54" t="s">
        <v>984</v>
      </c>
    </row>
    <row r="179" spans="1:8" s="62" customFormat="1" ht="12.75" customHeight="1">
      <c r="A179" s="4">
        <v>44137</v>
      </c>
      <c r="B179" s="5" t="s">
        <v>1936</v>
      </c>
      <c r="C179" s="12" t="s">
        <v>1934</v>
      </c>
      <c r="D179" s="12" t="s">
        <v>1935</v>
      </c>
      <c r="E179" s="7">
        <v>265.3</v>
      </c>
      <c r="F179" s="7">
        <v>55.71</v>
      </c>
      <c r="G179" s="25">
        <f>E179+F179</f>
        <v>321.01</v>
      </c>
      <c r="H179" s="54" t="s">
        <v>369</v>
      </c>
    </row>
    <row r="180" spans="1:8" s="64" customFormat="1" ht="14.25" customHeight="1">
      <c r="A180" s="44">
        <v>44137</v>
      </c>
      <c r="B180" s="49">
        <v>8250166585</v>
      </c>
      <c r="C180" s="30" t="s">
        <v>29</v>
      </c>
      <c r="D180" s="49" t="s">
        <v>7</v>
      </c>
      <c r="E180" s="22">
        <v>87</v>
      </c>
      <c r="F180" s="22">
        <v>18.27</v>
      </c>
      <c r="G180" s="25">
        <f>E180+F180</f>
        <v>105.27</v>
      </c>
      <c r="H180" s="9" t="s">
        <v>8</v>
      </c>
    </row>
    <row r="181" spans="1:8" s="61" customFormat="1" ht="14.9" customHeight="1">
      <c r="A181" s="23">
        <v>44137</v>
      </c>
      <c r="B181" s="18" t="s">
        <v>898</v>
      </c>
      <c r="C181" s="26" t="s">
        <v>878</v>
      </c>
      <c r="D181" s="30" t="s">
        <v>899</v>
      </c>
      <c r="E181" s="25">
        <v>155</v>
      </c>
      <c r="F181" s="25">
        <v>32.549999999999997</v>
      </c>
      <c r="G181" s="25">
        <v>187.55</v>
      </c>
      <c r="H181" s="9" t="s">
        <v>806</v>
      </c>
    </row>
    <row r="182" spans="1:8" ht="14.9" customHeight="1">
      <c r="A182" s="44">
        <v>44138</v>
      </c>
      <c r="B182" s="5">
        <v>4090809836</v>
      </c>
      <c r="C182" s="14" t="s">
        <v>107</v>
      </c>
      <c r="D182" s="11" t="s">
        <v>27</v>
      </c>
      <c r="E182" s="7">
        <v>30.08</v>
      </c>
      <c r="F182" s="7">
        <v>6.32</v>
      </c>
      <c r="G182" s="7">
        <f>E182+F182</f>
        <v>36.4</v>
      </c>
      <c r="H182" s="9" t="s">
        <v>8</v>
      </c>
    </row>
    <row r="183" spans="1:8" s="21" customFormat="1" ht="20.149999999999999" customHeight="1">
      <c r="A183" s="4">
        <v>44138</v>
      </c>
      <c r="B183" s="5" t="s">
        <v>2083</v>
      </c>
      <c r="C183" s="12" t="s">
        <v>553</v>
      </c>
      <c r="D183" s="11" t="s">
        <v>27</v>
      </c>
      <c r="E183" s="7">
        <v>1898</v>
      </c>
      <c r="F183" s="7">
        <v>398.58</v>
      </c>
      <c r="G183" s="7">
        <f>E183+F183</f>
        <v>2296.58</v>
      </c>
      <c r="H183" s="9" t="s">
        <v>8</v>
      </c>
    </row>
    <row r="184" spans="1:8" s="21" customFormat="1" ht="20.149999999999999" customHeight="1">
      <c r="A184" s="4">
        <v>44138</v>
      </c>
      <c r="B184" s="5" t="s">
        <v>2118</v>
      </c>
      <c r="C184" s="14" t="s">
        <v>1699</v>
      </c>
      <c r="D184" s="11" t="s">
        <v>2119</v>
      </c>
      <c r="E184" s="7">
        <v>1600</v>
      </c>
      <c r="F184" s="7">
        <v>0</v>
      </c>
      <c r="G184" s="7">
        <v>1600</v>
      </c>
      <c r="H184" s="54" t="s">
        <v>8</v>
      </c>
    </row>
    <row r="185" spans="1:8" ht="16.399999999999999" customHeight="1">
      <c r="A185" s="4">
        <v>44138</v>
      </c>
      <c r="B185" s="5" t="s">
        <v>926</v>
      </c>
      <c r="C185" s="14" t="s">
        <v>916</v>
      </c>
      <c r="D185" s="11" t="s">
        <v>927</v>
      </c>
      <c r="E185" s="7">
        <v>3791.63</v>
      </c>
      <c r="F185" s="7">
        <v>796.24</v>
      </c>
      <c r="G185" s="7">
        <v>4587.87</v>
      </c>
      <c r="H185" s="12" t="s">
        <v>241</v>
      </c>
    </row>
    <row r="186" spans="1:8" ht="14.9" customHeight="1">
      <c r="A186" s="4">
        <v>44138</v>
      </c>
      <c r="B186" s="18" t="s">
        <v>1847</v>
      </c>
      <c r="C186" s="12" t="s">
        <v>460</v>
      </c>
      <c r="D186" s="11" t="s">
        <v>461</v>
      </c>
      <c r="E186" s="7">
        <v>18.649999999999999</v>
      </c>
      <c r="F186" s="7"/>
      <c r="G186" s="7">
        <v>18.649999999999999</v>
      </c>
      <c r="H186" s="9" t="s">
        <v>95</v>
      </c>
    </row>
    <row r="187" spans="1:8">
      <c r="A187" s="4">
        <v>44138</v>
      </c>
      <c r="B187" s="5" t="s">
        <v>2121</v>
      </c>
      <c r="C187" s="12" t="s">
        <v>132</v>
      </c>
      <c r="D187" s="17" t="s">
        <v>135</v>
      </c>
      <c r="E187" s="7">
        <v>10000</v>
      </c>
      <c r="F187" s="7">
        <v>2100</v>
      </c>
      <c r="G187" s="7">
        <v>12100</v>
      </c>
      <c r="H187" s="54" t="s">
        <v>134</v>
      </c>
    </row>
    <row r="188" spans="1:8">
      <c r="A188" s="44">
        <v>44139</v>
      </c>
      <c r="B188" s="64" t="s">
        <v>1928</v>
      </c>
      <c r="C188" s="30" t="s">
        <v>1745</v>
      </c>
      <c r="D188" s="30" t="s">
        <v>27</v>
      </c>
      <c r="E188" s="7">
        <v>1139</v>
      </c>
      <c r="F188" s="7">
        <v>239.19</v>
      </c>
      <c r="G188" s="7">
        <f>E188+F188</f>
        <v>1378.19</v>
      </c>
      <c r="H188" s="9" t="s">
        <v>8</v>
      </c>
    </row>
    <row r="189" spans="1:8" s="62" customFormat="1" ht="14.25" customHeight="1">
      <c r="A189" s="4">
        <v>44139</v>
      </c>
      <c r="B189" s="62" t="s">
        <v>1929</v>
      </c>
      <c r="C189" s="14" t="s">
        <v>1745</v>
      </c>
      <c r="D189" s="14" t="s">
        <v>27</v>
      </c>
      <c r="E189" s="7">
        <v>1139</v>
      </c>
      <c r="F189" s="7">
        <v>239.19</v>
      </c>
      <c r="G189" s="25">
        <f>E189+F189</f>
        <v>1378.19</v>
      </c>
      <c r="H189" s="9" t="s">
        <v>8</v>
      </c>
    </row>
    <row r="190" spans="1:8" s="49" customFormat="1" ht="20.149999999999999" customHeight="1">
      <c r="A190" s="44">
        <v>44139</v>
      </c>
      <c r="B190" s="49">
        <v>90237069</v>
      </c>
      <c r="C190" s="49" t="s">
        <v>334</v>
      </c>
      <c r="D190" s="50" t="s">
        <v>27</v>
      </c>
      <c r="E190" s="22">
        <v>210</v>
      </c>
      <c r="F190" s="22">
        <v>0</v>
      </c>
      <c r="G190" s="22">
        <v>210</v>
      </c>
      <c r="H190" s="9" t="s">
        <v>8</v>
      </c>
    </row>
    <row r="191" spans="1:8" ht="14.9" customHeight="1">
      <c r="A191" s="4">
        <v>44139</v>
      </c>
      <c r="B191" s="5" t="s">
        <v>2084</v>
      </c>
      <c r="C191" s="29" t="s">
        <v>553</v>
      </c>
      <c r="D191" s="24" t="s">
        <v>27</v>
      </c>
      <c r="E191" s="22">
        <v>2526</v>
      </c>
      <c r="F191" s="22">
        <v>530.46</v>
      </c>
      <c r="G191" s="22">
        <f>E191+F191</f>
        <v>3056.46</v>
      </c>
      <c r="H191" s="9" t="s">
        <v>8</v>
      </c>
    </row>
    <row r="192" spans="1:8" s="62" customFormat="1" ht="16.399999999999999" customHeight="1">
      <c r="A192" s="4">
        <v>44139</v>
      </c>
      <c r="B192" s="10">
        <v>205772</v>
      </c>
      <c r="C192" s="14" t="s">
        <v>458</v>
      </c>
      <c r="D192" s="11" t="s">
        <v>7</v>
      </c>
      <c r="E192" s="7">
        <v>312.06</v>
      </c>
      <c r="F192" s="7">
        <v>65.53</v>
      </c>
      <c r="G192" s="7">
        <f>E192+F192</f>
        <v>377.59000000000003</v>
      </c>
      <c r="H192" s="54" t="s">
        <v>8</v>
      </c>
    </row>
    <row r="193" spans="1:8" s="21" customFormat="1" ht="20.149999999999999" customHeight="1">
      <c r="A193" s="4">
        <v>44139</v>
      </c>
      <c r="B193" s="5" t="s">
        <v>2216</v>
      </c>
      <c r="C193" s="14" t="s">
        <v>2214</v>
      </c>
      <c r="D193" s="11" t="s">
        <v>2215</v>
      </c>
      <c r="E193" s="7">
        <v>900</v>
      </c>
      <c r="F193" s="7">
        <v>90</v>
      </c>
      <c r="G193" s="25">
        <v>990</v>
      </c>
      <c r="H193" s="12" t="s">
        <v>317</v>
      </c>
    </row>
    <row r="194" spans="1:8" ht="14.25" customHeight="1">
      <c r="A194" s="4">
        <v>44139</v>
      </c>
      <c r="B194" s="5" t="s">
        <v>1293</v>
      </c>
      <c r="C194" s="14" t="s">
        <v>1285</v>
      </c>
      <c r="D194" s="12" t="s">
        <v>1286</v>
      </c>
      <c r="E194" s="7">
        <v>8669.7099999999991</v>
      </c>
      <c r="F194" s="7">
        <v>1820.64</v>
      </c>
      <c r="G194" s="25">
        <f>E194+F194</f>
        <v>10490.349999999999</v>
      </c>
      <c r="H194" s="9" t="s">
        <v>179</v>
      </c>
    </row>
    <row r="195" spans="1:8" s="49" customFormat="1" ht="21" customHeight="1">
      <c r="A195" s="44">
        <v>44139</v>
      </c>
      <c r="B195" s="5" t="s">
        <v>2122</v>
      </c>
      <c r="C195" s="30" t="s">
        <v>1699</v>
      </c>
      <c r="D195" s="11" t="s">
        <v>2123</v>
      </c>
      <c r="E195" s="22">
        <v>1504</v>
      </c>
      <c r="F195" s="22">
        <v>0</v>
      </c>
      <c r="G195" s="22">
        <v>1504</v>
      </c>
      <c r="H195" s="54" t="s">
        <v>41</v>
      </c>
    </row>
    <row r="196" spans="1:8" s="49" customFormat="1" ht="20.149999999999999" customHeight="1">
      <c r="A196" s="44">
        <v>44140</v>
      </c>
      <c r="B196" s="27" t="s">
        <v>2085</v>
      </c>
      <c r="C196" s="29" t="s">
        <v>553</v>
      </c>
      <c r="D196" s="17" t="s">
        <v>27</v>
      </c>
      <c r="E196" s="22">
        <v>802</v>
      </c>
      <c r="F196" s="22">
        <v>168.42</v>
      </c>
      <c r="G196" s="7">
        <f>E196+F196</f>
        <v>970.42</v>
      </c>
      <c r="H196" s="9" t="s">
        <v>8</v>
      </c>
    </row>
    <row r="197" spans="1:8" s="62" customFormat="1" ht="14.9" customHeight="1">
      <c r="A197" s="4">
        <v>44140</v>
      </c>
      <c r="B197" s="5">
        <v>4090810863</v>
      </c>
      <c r="C197" s="14" t="s">
        <v>107</v>
      </c>
      <c r="D197" s="11" t="s">
        <v>27</v>
      </c>
      <c r="E197" s="7">
        <v>33.229999999999997</v>
      </c>
      <c r="F197" s="7">
        <v>6.98</v>
      </c>
      <c r="G197" s="25">
        <f>E197+F197</f>
        <v>40.209999999999994</v>
      </c>
      <c r="H197" s="9" t="s">
        <v>8</v>
      </c>
    </row>
    <row r="198" spans="1:8" s="62" customFormat="1" ht="14.9" customHeight="1">
      <c r="A198" s="4">
        <v>44140</v>
      </c>
      <c r="B198" s="5">
        <v>62126587</v>
      </c>
      <c r="C198" s="12" t="s">
        <v>264</v>
      </c>
      <c r="D198" s="11" t="s">
        <v>27</v>
      </c>
      <c r="E198" s="7">
        <v>388.02</v>
      </c>
      <c r="F198" s="7">
        <v>81.48</v>
      </c>
      <c r="G198" s="25">
        <f>E198+F198</f>
        <v>469.5</v>
      </c>
      <c r="H198" s="12" t="s">
        <v>8</v>
      </c>
    </row>
    <row r="199" spans="1:8">
      <c r="A199" s="4">
        <v>44140</v>
      </c>
      <c r="B199" s="5" t="s">
        <v>2152</v>
      </c>
      <c r="C199" s="12" t="s">
        <v>18</v>
      </c>
      <c r="D199" s="11" t="s">
        <v>2151</v>
      </c>
      <c r="E199" s="7">
        <v>13206.9</v>
      </c>
      <c r="F199" s="7">
        <v>0</v>
      </c>
      <c r="G199" s="7">
        <v>13206.9</v>
      </c>
      <c r="H199" s="9" t="s">
        <v>241</v>
      </c>
    </row>
    <row r="200" spans="1:8">
      <c r="A200" s="4">
        <v>44140</v>
      </c>
      <c r="B200" s="18" t="s">
        <v>509</v>
      </c>
      <c r="C200" s="15" t="s">
        <v>316</v>
      </c>
      <c r="D200" s="11" t="s">
        <v>510</v>
      </c>
      <c r="E200" s="7">
        <v>332</v>
      </c>
      <c r="F200" s="7">
        <v>33.200000000000003</v>
      </c>
      <c r="G200" s="7">
        <f>E200+F200</f>
        <v>365.2</v>
      </c>
      <c r="H200" s="9" t="s">
        <v>317</v>
      </c>
    </row>
    <row r="201" spans="1:8" s="49" customFormat="1" ht="20.149999999999999" customHeight="1">
      <c r="A201" s="44">
        <v>44140</v>
      </c>
      <c r="B201" s="27">
        <v>62126588</v>
      </c>
      <c r="C201" s="29" t="s">
        <v>264</v>
      </c>
      <c r="D201" s="24" t="s">
        <v>2068</v>
      </c>
      <c r="E201" s="22">
        <v>276</v>
      </c>
      <c r="F201" s="22">
        <v>57.96</v>
      </c>
      <c r="G201" s="22">
        <f>E201+F201</f>
        <v>333.96</v>
      </c>
      <c r="H201" s="12" t="s">
        <v>41</v>
      </c>
    </row>
    <row r="202" spans="1:8" s="49" customFormat="1" ht="14.9" customHeight="1">
      <c r="A202" s="44">
        <v>44141</v>
      </c>
      <c r="B202" s="34">
        <v>205853</v>
      </c>
      <c r="C202" s="30" t="s">
        <v>458</v>
      </c>
      <c r="D202" s="24" t="s">
        <v>7</v>
      </c>
      <c r="E202" s="22">
        <v>1191.8800000000001</v>
      </c>
      <c r="F202" s="22">
        <v>250.29</v>
      </c>
      <c r="G202" s="22">
        <f>E202+F202</f>
        <v>1442.17</v>
      </c>
      <c r="H202" s="54" t="s">
        <v>8</v>
      </c>
    </row>
    <row r="203" spans="1:8" s="49" customFormat="1" ht="14.9" customHeight="1">
      <c r="A203" s="44">
        <v>44141</v>
      </c>
      <c r="B203" s="64" t="s">
        <v>2072</v>
      </c>
      <c r="C203" s="29" t="s">
        <v>343</v>
      </c>
      <c r="D203" s="24" t="s">
        <v>7</v>
      </c>
      <c r="E203" s="22">
        <v>806.43</v>
      </c>
      <c r="F203" s="22">
        <v>169.35</v>
      </c>
      <c r="G203" s="22">
        <f>E203+F203</f>
        <v>975.78</v>
      </c>
      <c r="H203" s="9" t="s">
        <v>8</v>
      </c>
    </row>
    <row r="204" spans="1:8" s="49" customFormat="1" ht="14.9" customHeight="1">
      <c r="A204" s="44">
        <v>44141</v>
      </c>
      <c r="B204" s="34" t="s">
        <v>2090</v>
      </c>
      <c r="C204" s="30" t="s">
        <v>1181</v>
      </c>
      <c r="D204" s="24" t="s">
        <v>27</v>
      </c>
      <c r="E204" s="22">
        <v>31.08</v>
      </c>
      <c r="F204" s="22">
        <v>6.53</v>
      </c>
      <c r="G204" s="22">
        <v>37.61</v>
      </c>
      <c r="H204" s="9" t="s">
        <v>8</v>
      </c>
    </row>
    <row r="205" spans="1:8" s="49" customFormat="1" ht="14.9" customHeight="1">
      <c r="A205" s="44">
        <v>44141</v>
      </c>
      <c r="B205" s="34">
        <v>58984970</v>
      </c>
      <c r="C205" s="30" t="s">
        <v>1102</v>
      </c>
      <c r="D205" s="30" t="s">
        <v>27</v>
      </c>
      <c r="E205" s="22">
        <v>134.16</v>
      </c>
      <c r="F205" s="22">
        <v>0</v>
      </c>
      <c r="G205" s="22">
        <v>134.16</v>
      </c>
      <c r="H205" s="9" t="s">
        <v>8</v>
      </c>
    </row>
    <row r="206" spans="1:8" s="62" customFormat="1" ht="14.9" customHeight="1">
      <c r="A206" s="4">
        <v>44141</v>
      </c>
      <c r="B206" s="5">
        <v>6620011832</v>
      </c>
      <c r="C206" s="12" t="s">
        <v>2093</v>
      </c>
      <c r="D206" s="17" t="s">
        <v>2094</v>
      </c>
      <c r="E206" s="7">
        <v>313.36</v>
      </c>
      <c r="F206" s="7">
        <f>+E206*21%</f>
        <v>65.805599999999998</v>
      </c>
      <c r="G206" s="25">
        <f>E206+F206</f>
        <v>379.16560000000004</v>
      </c>
      <c r="H206" s="54" t="s">
        <v>150</v>
      </c>
    </row>
    <row r="207" spans="1:8" s="62" customFormat="1" ht="14.9" customHeight="1">
      <c r="A207" s="4">
        <v>44141</v>
      </c>
      <c r="B207" s="5">
        <v>1624</v>
      </c>
      <c r="C207" s="12" t="s">
        <v>553</v>
      </c>
      <c r="D207" s="17" t="s">
        <v>2064</v>
      </c>
      <c r="E207" s="7">
        <v>3737.88</v>
      </c>
      <c r="F207" s="7">
        <v>784.95</v>
      </c>
      <c r="G207" s="25">
        <f>E207+F207</f>
        <v>4522.83</v>
      </c>
      <c r="H207" s="9" t="s">
        <v>41</v>
      </c>
    </row>
    <row r="208" spans="1:8" s="61" customFormat="1" ht="14.9" customHeight="1">
      <c r="A208" s="23">
        <v>44144</v>
      </c>
      <c r="B208" s="50" t="s">
        <v>2088</v>
      </c>
      <c r="C208" s="50" t="s">
        <v>2087</v>
      </c>
      <c r="D208" s="21" t="s">
        <v>27</v>
      </c>
      <c r="E208" s="25">
        <v>105.7</v>
      </c>
      <c r="F208" s="25">
        <v>22.05</v>
      </c>
      <c r="G208" s="25">
        <f>E208+F208</f>
        <v>127.75</v>
      </c>
      <c r="H208" s="9" t="s">
        <v>8</v>
      </c>
    </row>
    <row r="209" spans="1:8" s="62" customFormat="1" ht="14.9" customHeight="1">
      <c r="A209" s="4">
        <v>44144</v>
      </c>
      <c r="B209" s="5" t="s">
        <v>2107</v>
      </c>
      <c r="C209" s="12" t="s">
        <v>266</v>
      </c>
      <c r="D209" s="11" t="s">
        <v>27</v>
      </c>
      <c r="E209" s="7">
        <v>91.5</v>
      </c>
      <c r="F209" s="7">
        <v>0</v>
      </c>
      <c r="G209" s="25">
        <v>91.5</v>
      </c>
      <c r="H209" s="54" t="s">
        <v>8</v>
      </c>
    </row>
    <row r="210" spans="1:8" s="62" customFormat="1" ht="15" customHeight="1">
      <c r="A210" s="4">
        <v>44144</v>
      </c>
      <c r="B210" s="5" t="s">
        <v>2115</v>
      </c>
      <c r="C210" s="12" t="s">
        <v>52</v>
      </c>
      <c r="D210" s="11" t="s">
        <v>1789</v>
      </c>
      <c r="E210" s="7">
        <v>319.58999999999997</v>
      </c>
      <c r="F210" s="7">
        <v>67.11</v>
      </c>
      <c r="G210" s="22">
        <f t="shared" ref="G210:G224" si="12">E210+F210</f>
        <v>386.7</v>
      </c>
      <c r="H210" s="54" t="s">
        <v>46</v>
      </c>
    </row>
    <row r="211" spans="1:8">
      <c r="A211" s="4">
        <v>44144</v>
      </c>
      <c r="B211" s="5" t="s">
        <v>2120</v>
      </c>
      <c r="C211" s="12" t="s">
        <v>52</v>
      </c>
      <c r="D211" s="11" t="s">
        <v>1789</v>
      </c>
      <c r="E211" s="7">
        <v>575.34</v>
      </c>
      <c r="F211" s="7">
        <v>120.82</v>
      </c>
      <c r="G211" s="7">
        <f t="shared" si="12"/>
        <v>696.16000000000008</v>
      </c>
      <c r="H211" s="54" t="s">
        <v>46</v>
      </c>
    </row>
    <row r="212" spans="1:8" s="49" customFormat="1" ht="20.149999999999999" customHeight="1">
      <c r="A212" s="44">
        <v>44144</v>
      </c>
      <c r="B212" s="5" t="s">
        <v>2125</v>
      </c>
      <c r="C212" s="29" t="s">
        <v>52</v>
      </c>
      <c r="D212" s="17" t="s">
        <v>1789</v>
      </c>
      <c r="E212" s="22">
        <v>45.96</v>
      </c>
      <c r="F212" s="22">
        <v>9.65</v>
      </c>
      <c r="G212" s="22">
        <f t="shared" si="12"/>
        <v>55.61</v>
      </c>
      <c r="H212" s="54" t="s">
        <v>46</v>
      </c>
    </row>
    <row r="213" spans="1:8">
      <c r="A213" s="4">
        <v>44144</v>
      </c>
      <c r="B213" s="18" t="s">
        <v>2127</v>
      </c>
      <c r="C213" s="15" t="s">
        <v>52</v>
      </c>
      <c r="D213" s="11" t="s">
        <v>1789</v>
      </c>
      <c r="E213" s="7">
        <v>71.73</v>
      </c>
      <c r="F213" s="7">
        <v>15.06</v>
      </c>
      <c r="G213" s="7">
        <f t="shared" si="12"/>
        <v>86.79</v>
      </c>
      <c r="H213" s="54" t="s">
        <v>46</v>
      </c>
    </row>
    <row r="214" spans="1:8" s="62" customFormat="1" ht="14.9" customHeight="1">
      <c r="A214" s="4">
        <v>44144</v>
      </c>
      <c r="B214" s="5">
        <v>1642</v>
      </c>
      <c r="C214" s="12" t="s">
        <v>553</v>
      </c>
      <c r="D214" s="17" t="s">
        <v>27</v>
      </c>
      <c r="E214" s="7">
        <v>92</v>
      </c>
      <c r="F214" s="7">
        <v>19.32</v>
      </c>
      <c r="G214" s="7">
        <f t="shared" si="12"/>
        <v>111.32</v>
      </c>
      <c r="H214" s="9" t="s">
        <v>8</v>
      </c>
    </row>
    <row r="215" spans="1:8" s="49" customFormat="1" ht="20.149999999999999" customHeight="1">
      <c r="A215" s="44">
        <v>44144</v>
      </c>
      <c r="B215" s="27" t="s">
        <v>2144</v>
      </c>
      <c r="C215" s="29" t="s">
        <v>2093</v>
      </c>
      <c r="D215" s="17" t="s">
        <v>27</v>
      </c>
      <c r="E215" s="22">
        <v>533</v>
      </c>
      <c r="F215" s="22">
        <v>111.93</v>
      </c>
      <c r="G215" s="25">
        <f t="shared" si="12"/>
        <v>644.93000000000006</v>
      </c>
      <c r="H215" s="54" t="s">
        <v>8</v>
      </c>
    </row>
    <row r="216" spans="1:8" s="49" customFormat="1" ht="20.149999999999999" customHeight="1">
      <c r="A216" s="44">
        <v>44144</v>
      </c>
      <c r="B216" s="49">
        <v>9141008773</v>
      </c>
      <c r="C216" s="49" t="s">
        <v>2145</v>
      </c>
      <c r="D216" s="50" t="s">
        <v>27</v>
      </c>
      <c r="E216" s="22">
        <v>237.8</v>
      </c>
      <c r="F216" s="22">
        <v>49.94</v>
      </c>
      <c r="G216" s="22">
        <f t="shared" si="12"/>
        <v>287.74</v>
      </c>
      <c r="H216" s="9" t="s">
        <v>8</v>
      </c>
    </row>
    <row r="217" spans="1:8" s="61" customFormat="1" ht="14.9" customHeight="1">
      <c r="A217" s="23">
        <v>44144</v>
      </c>
      <c r="B217" s="18" t="s">
        <v>2204</v>
      </c>
      <c r="C217" s="12" t="s">
        <v>964</v>
      </c>
      <c r="D217" s="17" t="s">
        <v>2203</v>
      </c>
      <c r="E217" s="25">
        <v>117.6</v>
      </c>
      <c r="F217" s="25">
        <v>24.7</v>
      </c>
      <c r="G217" s="25">
        <f t="shared" si="12"/>
        <v>142.29999999999998</v>
      </c>
      <c r="H217" s="54" t="s">
        <v>350</v>
      </c>
    </row>
    <row r="218" spans="1:8" s="61" customFormat="1" ht="14.9" customHeight="1">
      <c r="A218" s="23">
        <v>44144</v>
      </c>
      <c r="B218" s="18" t="s">
        <v>300</v>
      </c>
      <c r="C218" s="12" t="s">
        <v>288</v>
      </c>
      <c r="D218" s="15" t="s">
        <v>289</v>
      </c>
      <c r="E218" s="25">
        <v>17.079999999999998</v>
      </c>
      <c r="F218" s="25">
        <v>3.59</v>
      </c>
      <c r="G218" s="25">
        <f t="shared" si="12"/>
        <v>20.669999999999998</v>
      </c>
      <c r="H218" s="9" t="s">
        <v>179</v>
      </c>
    </row>
    <row r="219" spans="1:8" ht="16.399999999999999" customHeight="1">
      <c r="A219" s="4">
        <v>44145</v>
      </c>
      <c r="B219" s="21" t="s">
        <v>1987</v>
      </c>
      <c r="C219" s="21" t="s">
        <v>1986</v>
      </c>
      <c r="D219" s="21" t="s">
        <v>7</v>
      </c>
      <c r="E219" s="7">
        <v>248</v>
      </c>
      <c r="F219" s="7">
        <v>52.08</v>
      </c>
      <c r="G219" s="25">
        <f t="shared" si="12"/>
        <v>300.08</v>
      </c>
      <c r="H219" s="9" t="s">
        <v>8</v>
      </c>
    </row>
    <row r="220" spans="1:8" s="62" customFormat="1" ht="14.9" customHeight="1">
      <c r="A220" s="4">
        <v>44145</v>
      </c>
      <c r="B220" s="5" t="s">
        <v>2081</v>
      </c>
      <c r="C220" s="12" t="s">
        <v>2080</v>
      </c>
      <c r="D220" s="11" t="s">
        <v>27</v>
      </c>
      <c r="E220" s="7">
        <v>920</v>
      </c>
      <c r="F220" s="7">
        <v>193.2</v>
      </c>
      <c r="G220" s="7">
        <f t="shared" si="12"/>
        <v>1113.2</v>
      </c>
      <c r="H220" s="9" t="s">
        <v>8</v>
      </c>
    </row>
    <row r="221" spans="1:8" ht="14.25" customHeight="1">
      <c r="A221" s="4">
        <v>44145</v>
      </c>
      <c r="B221" s="5" t="s">
        <v>2086</v>
      </c>
      <c r="C221" s="14" t="s">
        <v>107</v>
      </c>
      <c r="D221" s="11" t="s">
        <v>27</v>
      </c>
      <c r="E221" s="7">
        <v>15.7</v>
      </c>
      <c r="F221" s="7">
        <v>3.3</v>
      </c>
      <c r="G221" s="7">
        <f t="shared" si="12"/>
        <v>19</v>
      </c>
      <c r="H221" s="9" t="s">
        <v>8</v>
      </c>
    </row>
    <row r="222" spans="1:8" s="50" customFormat="1" ht="23.25" customHeight="1">
      <c r="A222" s="23">
        <v>44145</v>
      </c>
      <c r="B222" s="50">
        <v>212736467</v>
      </c>
      <c r="C222" s="26" t="s">
        <v>472</v>
      </c>
      <c r="D222" s="49" t="s">
        <v>2124</v>
      </c>
      <c r="E222" s="25">
        <v>74.48</v>
      </c>
      <c r="F222" s="25">
        <v>15.64</v>
      </c>
      <c r="G222" s="25">
        <f t="shared" si="12"/>
        <v>90.12</v>
      </c>
      <c r="H222" s="9" t="s">
        <v>95</v>
      </c>
    </row>
    <row r="223" spans="1:8" s="49" customFormat="1" ht="14.9" customHeight="1">
      <c r="A223" s="44">
        <v>44145</v>
      </c>
      <c r="B223" s="49">
        <v>212736466</v>
      </c>
      <c r="C223" s="30" t="s">
        <v>472</v>
      </c>
      <c r="D223" s="49" t="s">
        <v>2128</v>
      </c>
      <c r="E223" s="22">
        <v>74.48</v>
      </c>
      <c r="F223" s="22">
        <v>15.64</v>
      </c>
      <c r="G223" s="22">
        <f t="shared" si="12"/>
        <v>90.12</v>
      </c>
      <c r="H223" s="9" t="s">
        <v>95</v>
      </c>
    </row>
    <row r="224" spans="1:8" s="64" customFormat="1" ht="14.25" customHeight="1">
      <c r="A224" s="4">
        <v>44145</v>
      </c>
      <c r="B224" s="75" t="s">
        <v>2212</v>
      </c>
      <c r="C224" s="14" t="s">
        <v>2211</v>
      </c>
      <c r="D224" s="49" t="s">
        <v>561</v>
      </c>
      <c r="E224" s="25">
        <v>173.5</v>
      </c>
      <c r="F224" s="25">
        <v>36.44</v>
      </c>
      <c r="G224" s="25">
        <f t="shared" si="12"/>
        <v>209.94</v>
      </c>
      <c r="H224" s="9" t="s">
        <v>369</v>
      </c>
    </row>
    <row r="225" spans="1:8" s="49" customFormat="1" ht="14.9" customHeight="1">
      <c r="A225" s="44">
        <v>44145</v>
      </c>
      <c r="B225" s="27" t="s">
        <v>817</v>
      </c>
      <c r="C225" s="14" t="s">
        <v>804</v>
      </c>
      <c r="D225" s="24" t="s">
        <v>805</v>
      </c>
      <c r="E225" s="22">
        <v>59.28</v>
      </c>
      <c r="F225" s="22">
        <v>12.44900826446281</v>
      </c>
      <c r="G225" s="22">
        <v>71.73</v>
      </c>
      <c r="H225" s="9" t="s">
        <v>806</v>
      </c>
    </row>
    <row r="226" spans="1:8" s="21" customFormat="1" ht="20.149999999999999" customHeight="1">
      <c r="A226" s="4">
        <v>44145</v>
      </c>
      <c r="B226" s="5" t="s">
        <v>913</v>
      </c>
      <c r="C226" s="12" t="s">
        <v>903</v>
      </c>
      <c r="D226" s="14" t="s">
        <v>914</v>
      </c>
      <c r="E226" s="7">
        <v>1453.62</v>
      </c>
      <c r="F226" s="7">
        <v>0</v>
      </c>
      <c r="G226" s="25">
        <v>1453.62</v>
      </c>
      <c r="H226" s="54" t="s">
        <v>150</v>
      </c>
    </row>
    <row r="227" spans="1:8" s="49" customFormat="1" ht="14.9" customHeight="1">
      <c r="A227" s="44">
        <v>44145</v>
      </c>
      <c r="B227" s="34">
        <v>602296</v>
      </c>
      <c r="C227" s="14" t="s">
        <v>152</v>
      </c>
      <c r="D227" s="49" t="s">
        <v>2129</v>
      </c>
      <c r="E227" s="22">
        <v>4236.05</v>
      </c>
      <c r="F227" s="22">
        <v>889.57</v>
      </c>
      <c r="G227" s="25">
        <f t="shared" ref="G227:G238" si="13">E227+F227</f>
        <v>5125.62</v>
      </c>
      <c r="H227" s="54" t="s">
        <v>41</v>
      </c>
    </row>
    <row r="228" spans="1:8" s="21" customFormat="1" ht="20.149999999999999" customHeight="1">
      <c r="A228" s="4">
        <v>44145</v>
      </c>
      <c r="B228" s="10" t="s">
        <v>2207</v>
      </c>
      <c r="C228" s="14" t="s">
        <v>2205</v>
      </c>
      <c r="D228" s="11" t="s">
        <v>2206</v>
      </c>
      <c r="E228" s="7">
        <v>9720.2000000000007</v>
      </c>
      <c r="F228" s="7">
        <v>2041.24</v>
      </c>
      <c r="G228" s="7">
        <f t="shared" si="13"/>
        <v>11761.44</v>
      </c>
      <c r="H228" s="54" t="s">
        <v>1335</v>
      </c>
    </row>
    <row r="229" spans="1:8">
      <c r="A229" s="44">
        <v>44146</v>
      </c>
      <c r="B229" s="5" t="s">
        <v>1840</v>
      </c>
      <c r="C229" s="29" t="s">
        <v>1173</v>
      </c>
      <c r="D229" s="11" t="s">
        <v>7</v>
      </c>
      <c r="E229" s="22">
        <v>330.24</v>
      </c>
      <c r="F229" s="22">
        <v>69.349999999999994</v>
      </c>
      <c r="G229" s="22">
        <f t="shared" si="13"/>
        <v>399.59000000000003</v>
      </c>
      <c r="H229" s="9" t="s">
        <v>8</v>
      </c>
    </row>
    <row r="230" spans="1:8" s="50" customFormat="1" ht="20.149999999999999" customHeight="1">
      <c r="A230" s="23">
        <v>44146</v>
      </c>
      <c r="B230" s="32">
        <v>118527</v>
      </c>
      <c r="C230" s="30" t="s">
        <v>1955</v>
      </c>
      <c r="D230" s="50" t="s">
        <v>27</v>
      </c>
      <c r="E230" s="25">
        <v>37.200000000000003</v>
      </c>
      <c r="F230" s="25">
        <v>7.81</v>
      </c>
      <c r="G230" s="25">
        <f t="shared" si="13"/>
        <v>45.010000000000005</v>
      </c>
      <c r="H230" s="54" t="s">
        <v>8</v>
      </c>
    </row>
    <row r="231" spans="1:8" s="64" customFormat="1" ht="14.9" customHeight="1">
      <c r="A231" s="44">
        <v>44146</v>
      </c>
      <c r="B231" s="34">
        <v>461886</v>
      </c>
      <c r="C231" s="30" t="s">
        <v>1955</v>
      </c>
      <c r="D231" s="49" t="s">
        <v>27</v>
      </c>
      <c r="E231" s="22">
        <v>31.71</v>
      </c>
      <c r="F231" s="22">
        <v>6.66</v>
      </c>
      <c r="G231" s="22">
        <f t="shared" si="13"/>
        <v>38.370000000000005</v>
      </c>
      <c r="H231" s="54" t="s">
        <v>8</v>
      </c>
    </row>
    <row r="232" spans="1:8" s="64" customFormat="1" ht="14.9" customHeight="1">
      <c r="A232" s="44">
        <v>44146</v>
      </c>
      <c r="B232" s="27" t="s">
        <v>2254</v>
      </c>
      <c r="C232" s="29" t="s">
        <v>677</v>
      </c>
      <c r="D232" s="17" t="s">
        <v>2252</v>
      </c>
      <c r="E232" s="22">
        <v>270</v>
      </c>
      <c r="F232" s="22">
        <v>56.7</v>
      </c>
      <c r="G232" s="22">
        <f t="shared" si="13"/>
        <v>326.7</v>
      </c>
      <c r="H232" s="9" t="s">
        <v>2253</v>
      </c>
    </row>
    <row r="233" spans="1:8" s="62" customFormat="1" ht="13.5" customHeight="1">
      <c r="A233" s="4">
        <v>44147</v>
      </c>
      <c r="B233" s="18" t="s">
        <v>2150</v>
      </c>
      <c r="C233" s="12" t="s">
        <v>2149</v>
      </c>
      <c r="D233" s="11" t="s">
        <v>27</v>
      </c>
      <c r="E233" s="7">
        <v>329.8</v>
      </c>
      <c r="F233" s="7">
        <v>69.260000000000005</v>
      </c>
      <c r="G233" s="7">
        <f t="shared" si="13"/>
        <v>399.06</v>
      </c>
      <c r="H233" s="9" t="s">
        <v>8</v>
      </c>
    </row>
    <row r="234" spans="1:8" s="21" customFormat="1" ht="20.149999999999999" customHeight="1">
      <c r="A234" s="4">
        <v>44147</v>
      </c>
      <c r="B234" s="10">
        <v>21618</v>
      </c>
      <c r="C234" s="12" t="s">
        <v>2171</v>
      </c>
      <c r="D234" s="11" t="s">
        <v>27</v>
      </c>
      <c r="E234" s="7">
        <v>346.93</v>
      </c>
      <c r="F234" s="7">
        <v>72.86</v>
      </c>
      <c r="G234" s="7">
        <f t="shared" si="13"/>
        <v>419.79</v>
      </c>
      <c r="H234" s="9" t="s">
        <v>8</v>
      </c>
    </row>
    <row r="235" spans="1:8" s="21" customFormat="1" ht="20.149999999999999" customHeight="1">
      <c r="A235" s="4">
        <v>44148</v>
      </c>
      <c r="B235" s="5">
        <v>2075001271</v>
      </c>
      <c r="C235" s="12" t="s">
        <v>613</v>
      </c>
      <c r="D235" s="11" t="s">
        <v>1084</v>
      </c>
      <c r="E235" s="7">
        <v>111.83</v>
      </c>
      <c r="F235" s="7">
        <v>23.48</v>
      </c>
      <c r="G235" s="7">
        <f t="shared" si="13"/>
        <v>135.31</v>
      </c>
      <c r="H235" s="9" t="s">
        <v>369</v>
      </c>
    </row>
    <row r="236" spans="1:8" s="49" customFormat="1" ht="14.9" customHeight="1">
      <c r="A236" s="44">
        <v>44148</v>
      </c>
      <c r="B236" s="27" t="s">
        <v>2030</v>
      </c>
      <c r="C236" s="12" t="s">
        <v>1802</v>
      </c>
      <c r="D236" s="24" t="s">
        <v>27</v>
      </c>
      <c r="E236" s="22">
        <v>100</v>
      </c>
      <c r="F236" s="22">
        <v>21</v>
      </c>
      <c r="G236" s="22">
        <f t="shared" si="13"/>
        <v>121</v>
      </c>
      <c r="H236" s="9" t="s">
        <v>8</v>
      </c>
    </row>
    <row r="237" spans="1:8" s="21" customFormat="1" ht="20.149999999999999" customHeight="1">
      <c r="A237" s="4">
        <v>44148</v>
      </c>
      <c r="B237" s="5" t="s">
        <v>2140</v>
      </c>
      <c r="C237" s="12" t="s">
        <v>553</v>
      </c>
      <c r="D237" s="11" t="s">
        <v>27</v>
      </c>
      <c r="E237" s="7">
        <v>770</v>
      </c>
      <c r="F237" s="7">
        <v>161.69999999999999</v>
      </c>
      <c r="G237" s="7">
        <f t="shared" si="13"/>
        <v>931.7</v>
      </c>
      <c r="H237" s="9" t="s">
        <v>8</v>
      </c>
    </row>
    <row r="238" spans="1:8" s="21" customFormat="1" ht="20.149999999999999" customHeight="1">
      <c r="A238" s="4">
        <v>44148</v>
      </c>
      <c r="B238" s="18" t="s">
        <v>2235</v>
      </c>
      <c r="C238" s="12" t="s">
        <v>2234</v>
      </c>
      <c r="D238" s="11" t="s">
        <v>27</v>
      </c>
      <c r="E238" s="7">
        <v>285</v>
      </c>
      <c r="F238" s="7">
        <v>59.86</v>
      </c>
      <c r="G238" s="7">
        <f t="shared" si="13"/>
        <v>344.86</v>
      </c>
      <c r="H238" s="9" t="s">
        <v>8</v>
      </c>
    </row>
    <row r="239" spans="1:8" s="21" customFormat="1" ht="20.149999999999999" customHeight="1">
      <c r="A239" s="4">
        <v>44148</v>
      </c>
      <c r="B239" s="35" t="s">
        <v>456</v>
      </c>
      <c r="C239" s="12" t="s">
        <v>2515</v>
      </c>
      <c r="D239" s="11" t="s">
        <v>2520</v>
      </c>
      <c r="E239" s="7">
        <v>-1353.34</v>
      </c>
      <c r="F239" s="7">
        <v>0</v>
      </c>
      <c r="G239" s="7">
        <v>-1353.34</v>
      </c>
      <c r="H239" s="9" t="s">
        <v>2508</v>
      </c>
    </row>
    <row r="240" spans="1:8" s="21" customFormat="1" ht="20.149999999999999" customHeight="1">
      <c r="A240" s="4">
        <v>44148</v>
      </c>
      <c r="B240" s="5" t="s">
        <v>2142</v>
      </c>
      <c r="C240" s="15" t="s">
        <v>2093</v>
      </c>
      <c r="D240" s="11" t="s">
        <v>2141</v>
      </c>
      <c r="E240" s="7">
        <v>1681</v>
      </c>
      <c r="F240" s="7">
        <v>353.01</v>
      </c>
      <c r="G240" s="7">
        <f t="shared" ref="G240:G256" si="14">E240+F240</f>
        <v>2034.01</v>
      </c>
      <c r="H240" s="54" t="s">
        <v>150</v>
      </c>
    </row>
    <row r="241" spans="1:8" s="21" customFormat="1" ht="20.149999999999999" customHeight="1">
      <c r="A241" s="4">
        <v>44148</v>
      </c>
      <c r="B241" s="5" t="s">
        <v>211</v>
      </c>
      <c r="C241" s="14" t="s">
        <v>178</v>
      </c>
      <c r="D241" s="12" t="s">
        <v>183</v>
      </c>
      <c r="E241" s="7">
        <v>1.38</v>
      </c>
      <c r="F241" s="7">
        <v>0.28999999999999998</v>
      </c>
      <c r="G241" s="7">
        <f t="shared" si="14"/>
        <v>1.67</v>
      </c>
      <c r="H241" s="9" t="s">
        <v>179</v>
      </c>
    </row>
    <row r="242" spans="1:8" s="21" customFormat="1" ht="20.149999999999999" customHeight="1">
      <c r="A242" s="4">
        <v>44148</v>
      </c>
      <c r="B242" s="5" t="s">
        <v>212</v>
      </c>
      <c r="C242" s="14" t="s">
        <v>178</v>
      </c>
      <c r="D242" s="12" t="s">
        <v>183</v>
      </c>
      <c r="E242" s="7">
        <v>1.86</v>
      </c>
      <c r="F242" s="7">
        <v>0.39</v>
      </c>
      <c r="G242" s="7">
        <f t="shared" si="14"/>
        <v>2.25</v>
      </c>
      <c r="H242" s="9" t="s">
        <v>179</v>
      </c>
    </row>
    <row r="243" spans="1:8" s="21" customFormat="1" ht="20.149999999999999" customHeight="1">
      <c r="A243" s="4">
        <v>44148</v>
      </c>
      <c r="B243" s="5" t="s">
        <v>213</v>
      </c>
      <c r="C243" s="14" t="s">
        <v>178</v>
      </c>
      <c r="D243" s="12" t="s">
        <v>181</v>
      </c>
      <c r="E243" s="7">
        <v>52</v>
      </c>
      <c r="F243" s="7">
        <v>10.92</v>
      </c>
      <c r="G243" s="7">
        <f t="shared" si="14"/>
        <v>62.92</v>
      </c>
      <c r="H243" s="9" t="s">
        <v>179</v>
      </c>
    </row>
    <row r="244" spans="1:8" s="21" customFormat="1" ht="20.149999999999999" customHeight="1">
      <c r="A244" s="4">
        <v>44148</v>
      </c>
      <c r="B244" s="21" t="s">
        <v>2176</v>
      </c>
      <c r="C244" s="21" t="s">
        <v>2174</v>
      </c>
      <c r="D244" s="21" t="s">
        <v>2175</v>
      </c>
      <c r="E244" s="7">
        <v>5167.6000000000004</v>
      </c>
      <c r="F244" s="7">
        <v>1085.2</v>
      </c>
      <c r="G244" s="7">
        <f t="shared" si="14"/>
        <v>6252.8</v>
      </c>
      <c r="H244" s="9" t="s">
        <v>1335</v>
      </c>
    </row>
    <row r="245" spans="1:8" s="21" customFormat="1" ht="20.149999999999999" customHeight="1">
      <c r="A245" s="4">
        <v>44148</v>
      </c>
      <c r="B245" s="21" t="s">
        <v>2179</v>
      </c>
      <c r="C245" s="21" t="s">
        <v>2174</v>
      </c>
      <c r="D245" s="21" t="s">
        <v>2178</v>
      </c>
      <c r="E245" s="7">
        <v>1691</v>
      </c>
      <c r="F245" s="7">
        <v>355.11</v>
      </c>
      <c r="G245" s="7">
        <f t="shared" si="14"/>
        <v>2046.1100000000001</v>
      </c>
      <c r="H245" s="9" t="s">
        <v>1335</v>
      </c>
    </row>
    <row r="246" spans="1:8" s="21" customFormat="1" ht="20.149999999999999" customHeight="1">
      <c r="A246" s="4">
        <v>44149</v>
      </c>
      <c r="B246" s="5" t="s">
        <v>2224</v>
      </c>
      <c r="C246" s="12" t="s">
        <v>1064</v>
      </c>
      <c r="D246" s="12" t="s">
        <v>2223</v>
      </c>
      <c r="E246" s="7">
        <v>1500</v>
      </c>
      <c r="F246" s="7">
        <v>315</v>
      </c>
      <c r="G246" s="7">
        <f t="shared" si="14"/>
        <v>1815</v>
      </c>
      <c r="H246" s="9" t="s">
        <v>369</v>
      </c>
    </row>
    <row r="247" spans="1:8" s="21" customFormat="1" ht="20.149999999999999" customHeight="1">
      <c r="A247" s="4">
        <v>44150</v>
      </c>
      <c r="B247" s="21">
        <v>7061888876</v>
      </c>
      <c r="C247" s="21" t="s">
        <v>347</v>
      </c>
      <c r="D247" s="21" t="s">
        <v>27</v>
      </c>
      <c r="E247" s="7">
        <v>563.13</v>
      </c>
      <c r="F247" s="7">
        <v>118.26</v>
      </c>
      <c r="G247" s="7">
        <f t="shared" si="14"/>
        <v>681.39</v>
      </c>
      <c r="H247" s="9" t="s">
        <v>8</v>
      </c>
    </row>
    <row r="248" spans="1:8" s="21" customFormat="1" ht="20.149999999999999" customHeight="1">
      <c r="A248" s="4">
        <v>44150</v>
      </c>
      <c r="B248" s="21">
        <v>7061888873</v>
      </c>
      <c r="C248" s="21" t="s">
        <v>347</v>
      </c>
      <c r="D248" s="21" t="s">
        <v>27</v>
      </c>
      <c r="E248" s="7">
        <v>99.71</v>
      </c>
      <c r="F248" s="7">
        <v>20.94</v>
      </c>
      <c r="G248" s="7">
        <f t="shared" si="14"/>
        <v>120.64999999999999</v>
      </c>
      <c r="H248" s="9" t="s">
        <v>8</v>
      </c>
    </row>
    <row r="249" spans="1:8" s="21" customFormat="1" ht="20.149999999999999" customHeight="1">
      <c r="A249" s="4">
        <v>44150</v>
      </c>
      <c r="B249" s="21">
        <v>7061888875</v>
      </c>
      <c r="C249" s="21" t="s">
        <v>347</v>
      </c>
      <c r="D249" s="21" t="s">
        <v>27</v>
      </c>
      <c r="E249" s="7">
        <v>517.03</v>
      </c>
      <c r="F249" s="7">
        <v>108.58</v>
      </c>
      <c r="G249" s="7">
        <f t="shared" si="14"/>
        <v>625.61</v>
      </c>
      <c r="H249" s="9" t="s">
        <v>8</v>
      </c>
    </row>
    <row r="250" spans="1:8" s="21" customFormat="1" ht="20.149999999999999" customHeight="1">
      <c r="A250" s="4">
        <v>44150</v>
      </c>
      <c r="B250" s="21">
        <v>7061888874</v>
      </c>
      <c r="C250" s="21" t="s">
        <v>347</v>
      </c>
      <c r="D250" s="21" t="s">
        <v>27</v>
      </c>
      <c r="E250" s="7">
        <v>120.3</v>
      </c>
      <c r="F250" s="7">
        <v>25.26</v>
      </c>
      <c r="G250" s="7">
        <f t="shared" si="14"/>
        <v>145.56</v>
      </c>
      <c r="H250" s="9" t="s">
        <v>8</v>
      </c>
    </row>
    <row r="251" spans="1:8" s="21" customFormat="1" ht="20.149999999999999" customHeight="1">
      <c r="A251" s="4">
        <v>44150</v>
      </c>
      <c r="B251" s="21">
        <v>7061888877</v>
      </c>
      <c r="C251" s="21" t="s">
        <v>347</v>
      </c>
      <c r="D251" s="21" t="s">
        <v>27</v>
      </c>
      <c r="E251" s="7">
        <v>265.05</v>
      </c>
      <c r="F251" s="7">
        <v>55.66</v>
      </c>
      <c r="G251" s="25">
        <f t="shared" si="14"/>
        <v>320.71000000000004</v>
      </c>
      <c r="H251" s="9" t="s">
        <v>8</v>
      </c>
    </row>
    <row r="252" spans="1:8" s="21" customFormat="1" ht="20.149999999999999" customHeight="1">
      <c r="A252" s="4">
        <v>44150</v>
      </c>
      <c r="B252" s="21">
        <v>7061888878</v>
      </c>
      <c r="C252" s="21" t="s">
        <v>347</v>
      </c>
      <c r="D252" s="21" t="s">
        <v>27</v>
      </c>
      <c r="E252" s="7">
        <v>47.28</v>
      </c>
      <c r="F252" s="7">
        <v>9.93</v>
      </c>
      <c r="G252" s="7">
        <f t="shared" si="14"/>
        <v>57.21</v>
      </c>
      <c r="H252" s="9" t="s">
        <v>8</v>
      </c>
    </row>
    <row r="253" spans="1:8" s="21" customFormat="1" ht="20.149999999999999" customHeight="1">
      <c r="A253" s="4">
        <v>44150</v>
      </c>
      <c r="B253" s="5" t="s">
        <v>2136</v>
      </c>
      <c r="C253" s="29" t="s">
        <v>1168</v>
      </c>
      <c r="D253" s="11" t="s">
        <v>27</v>
      </c>
      <c r="E253" s="7">
        <v>68.5</v>
      </c>
      <c r="F253" s="7">
        <v>14.39</v>
      </c>
      <c r="G253" s="7">
        <f t="shared" si="14"/>
        <v>82.89</v>
      </c>
      <c r="H253" s="9" t="s">
        <v>8</v>
      </c>
    </row>
    <row r="254" spans="1:8" s="21" customFormat="1" ht="20.149999999999999" customHeight="1">
      <c r="A254" s="4">
        <v>44151</v>
      </c>
      <c r="B254" s="5" t="s">
        <v>2082</v>
      </c>
      <c r="C254" s="29" t="s">
        <v>52</v>
      </c>
      <c r="D254" s="11" t="s">
        <v>1789</v>
      </c>
      <c r="E254" s="7">
        <v>235</v>
      </c>
      <c r="F254" s="7">
        <v>49.35</v>
      </c>
      <c r="G254" s="7">
        <f t="shared" si="14"/>
        <v>284.35000000000002</v>
      </c>
      <c r="H254" s="54" t="s">
        <v>46</v>
      </c>
    </row>
    <row r="255" spans="1:8" s="49" customFormat="1" ht="14.9" customHeight="1">
      <c r="A255" s="44">
        <v>44151</v>
      </c>
      <c r="B255" s="27" t="s">
        <v>2287</v>
      </c>
      <c r="C255" s="12" t="s">
        <v>52</v>
      </c>
      <c r="D255" s="24" t="s">
        <v>1789</v>
      </c>
      <c r="E255" s="22">
        <v>544.98</v>
      </c>
      <c r="F255" s="22">
        <v>114.45</v>
      </c>
      <c r="G255" s="22">
        <f t="shared" si="14"/>
        <v>659.43000000000006</v>
      </c>
      <c r="H255" s="54" t="s">
        <v>46</v>
      </c>
    </row>
    <row r="256" spans="1:8" s="62" customFormat="1" ht="14.25" customHeight="1">
      <c r="A256" s="4">
        <v>44151</v>
      </c>
      <c r="B256" s="5" t="s">
        <v>979</v>
      </c>
      <c r="C256" s="12" t="s">
        <v>964</v>
      </c>
      <c r="D256" s="11" t="s">
        <v>965</v>
      </c>
      <c r="E256" s="7">
        <v>115.63</v>
      </c>
      <c r="F256" s="7">
        <v>24.28</v>
      </c>
      <c r="G256" s="7">
        <f t="shared" si="14"/>
        <v>139.91</v>
      </c>
      <c r="H256" s="9" t="s">
        <v>966</v>
      </c>
    </row>
    <row r="257" spans="1:8" s="62" customFormat="1" ht="14.25" customHeight="1">
      <c r="A257" s="4">
        <v>44151</v>
      </c>
      <c r="B257" s="5" t="s">
        <v>2055</v>
      </c>
      <c r="C257" s="12" t="s">
        <v>1671</v>
      </c>
      <c r="D257" s="11" t="s">
        <v>2054</v>
      </c>
      <c r="E257" s="8">
        <v>1125.26</v>
      </c>
      <c r="F257" s="8">
        <v>0</v>
      </c>
      <c r="G257" s="19">
        <f>1125.26+3+10</f>
        <v>1138.26</v>
      </c>
      <c r="H257" s="9" t="s">
        <v>20</v>
      </c>
    </row>
    <row r="258" spans="1:8" s="62" customFormat="1" ht="14.25" customHeight="1">
      <c r="A258" s="4">
        <v>44151</v>
      </c>
      <c r="B258" s="5" t="s">
        <v>1686</v>
      </c>
      <c r="C258" s="12" t="s">
        <v>52</v>
      </c>
      <c r="D258" s="11" t="s">
        <v>1685</v>
      </c>
      <c r="E258" s="7">
        <v>11667.16</v>
      </c>
      <c r="F258" s="7">
        <v>2450.1</v>
      </c>
      <c r="G258" s="7">
        <f t="shared" ref="G258:G264" si="15">E258+F258</f>
        <v>14117.26</v>
      </c>
      <c r="H258" s="54" t="s">
        <v>41</v>
      </c>
    </row>
    <row r="259" spans="1:8" s="50" customFormat="1" ht="20.149999999999999" customHeight="1">
      <c r="A259" s="23">
        <v>44151</v>
      </c>
      <c r="B259" s="18" t="s">
        <v>1687</v>
      </c>
      <c r="C259" s="15" t="s">
        <v>52</v>
      </c>
      <c r="D259" s="17" t="s">
        <v>1685</v>
      </c>
      <c r="E259" s="25">
        <v>-12467.16</v>
      </c>
      <c r="F259" s="25">
        <v>-2618.1</v>
      </c>
      <c r="G259" s="25">
        <f t="shared" si="15"/>
        <v>-15085.26</v>
      </c>
      <c r="H259" s="54" t="s">
        <v>41</v>
      </c>
    </row>
    <row r="260" spans="1:8" s="61" customFormat="1" ht="16.399999999999999" customHeight="1">
      <c r="A260" s="23">
        <v>44152</v>
      </c>
      <c r="B260" s="50">
        <v>212739334</v>
      </c>
      <c r="C260" s="26" t="s">
        <v>472</v>
      </c>
      <c r="D260" s="50" t="s">
        <v>2229</v>
      </c>
      <c r="E260" s="25">
        <v>91.62</v>
      </c>
      <c r="F260" s="25">
        <v>19.239999999999998</v>
      </c>
      <c r="G260" s="25">
        <f t="shared" si="15"/>
        <v>110.86</v>
      </c>
      <c r="H260" s="9" t="s">
        <v>95</v>
      </c>
    </row>
    <row r="261" spans="1:8" s="49" customFormat="1" ht="21" customHeight="1">
      <c r="A261" s="44">
        <v>44152</v>
      </c>
      <c r="B261" s="5" t="s">
        <v>1552</v>
      </c>
      <c r="C261" s="30" t="s">
        <v>1539</v>
      </c>
      <c r="D261" s="24" t="s">
        <v>1553</v>
      </c>
      <c r="E261" s="22">
        <v>600</v>
      </c>
      <c r="F261" s="22">
        <v>126</v>
      </c>
      <c r="G261" s="22">
        <f t="shared" si="15"/>
        <v>726</v>
      </c>
      <c r="H261" s="54" t="s">
        <v>685</v>
      </c>
    </row>
    <row r="262" spans="1:8" s="50" customFormat="1" ht="20.149999999999999" customHeight="1">
      <c r="A262" s="23">
        <v>44152</v>
      </c>
      <c r="B262" s="32">
        <v>20264</v>
      </c>
      <c r="C262" s="26" t="s">
        <v>2100</v>
      </c>
      <c r="D262" s="50" t="s">
        <v>2101</v>
      </c>
      <c r="E262" s="25">
        <v>1394.4</v>
      </c>
      <c r="F262" s="25">
        <v>292.82</v>
      </c>
      <c r="G262" s="25">
        <f t="shared" si="15"/>
        <v>1687.22</v>
      </c>
      <c r="H262" s="54" t="s">
        <v>41</v>
      </c>
    </row>
    <row r="263" spans="1:8" s="50" customFormat="1" ht="23.25" customHeight="1">
      <c r="A263" s="23">
        <v>44152</v>
      </c>
      <c r="B263" s="32" t="s">
        <v>2102</v>
      </c>
      <c r="C263" s="26" t="s">
        <v>2100</v>
      </c>
      <c r="D263" s="49" t="s">
        <v>2103</v>
      </c>
      <c r="E263" s="25">
        <v>2091.6</v>
      </c>
      <c r="F263" s="25">
        <v>439.24</v>
      </c>
      <c r="G263" s="25">
        <f t="shared" si="15"/>
        <v>2530.84</v>
      </c>
      <c r="H263" s="54" t="s">
        <v>41</v>
      </c>
    </row>
    <row r="264" spans="1:8" s="62" customFormat="1" ht="14.25" customHeight="1">
      <c r="A264" s="4">
        <v>44153</v>
      </c>
      <c r="B264" s="5" t="s">
        <v>2243</v>
      </c>
      <c r="C264" s="12" t="s">
        <v>264</v>
      </c>
      <c r="D264" s="11" t="s">
        <v>27</v>
      </c>
      <c r="E264" s="7">
        <v>235.68</v>
      </c>
      <c r="F264" s="7">
        <v>49.49</v>
      </c>
      <c r="G264" s="25">
        <f t="shared" si="15"/>
        <v>285.17</v>
      </c>
      <c r="H264" s="12" t="s">
        <v>8</v>
      </c>
    </row>
    <row r="265" spans="1:8" s="61" customFormat="1" ht="14.25" customHeight="1">
      <c r="A265" s="23">
        <v>44154</v>
      </c>
      <c r="B265" s="18" t="s">
        <v>2245</v>
      </c>
      <c r="C265" s="31" t="s">
        <v>2246</v>
      </c>
      <c r="D265" s="17" t="s">
        <v>2247</v>
      </c>
      <c r="E265" s="7">
        <v>330</v>
      </c>
      <c r="F265" s="7">
        <v>0</v>
      </c>
      <c r="G265" s="7">
        <f>330+3+10</f>
        <v>343</v>
      </c>
      <c r="H265" s="54" t="s">
        <v>13</v>
      </c>
    </row>
    <row r="266" spans="1:8" s="62" customFormat="1" ht="16.399999999999999" customHeight="1">
      <c r="A266" s="4">
        <v>44154</v>
      </c>
      <c r="B266" s="37" t="s">
        <v>2276</v>
      </c>
      <c r="C266" s="37" t="s">
        <v>2277</v>
      </c>
      <c r="D266" s="9" t="s">
        <v>2275</v>
      </c>
      <c r="E266" s="65">
        <v>36.86</v>
      </c>
      <c r="F266" s="65">
        <v>7.74</v>
      </c>
      <c r="G266" s="7">
        <v>44.6</v>
      </c>
      <c r="H266" s="9" t="s">
        <v>2253</v>
      </c>
    </row>
    <row r="267" spans="1:8" s="61" customFormat="1" ht="14.25" customHeight="1">
      <c r="A267" s="4">
        <v>44154</v>
      </c>
      <c r="B267" s="38" t="s">
        <v>2278</v>
      </c>
      <c r="C267" s="37" t="s">
        <v>2277</v>
      </c>
      <c r="D267" s="9" t="s">
        <v>2275</v>
      </c>
      <c r="E267" s="66">
        <v>34.880000000000003</v>
      </c>
      <c r="F267" s="66">
        <v>7.32</v>
      </c>
      <c r="G267" s="22">
        <v>42.2</v>
      </c>
      <c r="H267" s="9" t="s">
        <v>2253</v>
      </c>
    </row>
    <row r="268" spans="1:8" s="21" customFormat="1" ht="20.149999999999999" customHeight="1">
      <c r="A268" s="4">
        <v>44154</v>
      </c>
      <c r="B268" s="5" t="s">
        <v>2114</v>
      </c>
      <c r="C268" s="12" t="s">
        <v>2112</v>
      </c>
      <c r="D268" s="11" t="s">
        <v>2113</v>
      </c>
      <c r="E268" s="7">
        <v>1462.24</v>
      </c>
      <c r="F268" s="7">
        <v>307.07</v>
      </c>
      <c r="G268" s="7">
        <f>E268+F268</f>
        <v>1769.31</v>
      </c>
      <c r="H268" s="9" t="s">
        <v>241</v>
      </c>
    </row>
    <row r="269" spans="1:8" s="21" customFormat="1" ht="20.149999999999999" customHeight="1">
      <c r="A269" s="4">
        <v>44155</v>
      </c>
      <c r="B269" s="5" t="s">
        <v>2042</v>
      </c>
      <c r="C269" s="12" t="s">
        <v>52</v>
      </c>
      <c r="D269" s="11" t="s">
        <v>1789</v>
      </c>
      <c r="E269" s="7">
        <v>-18.29</v>
      </c>
      <c r="F269" s="7">
        <v>3.84</v>
      </c>
      <c r="G269" s="25">
        <v>-22.13</v>
      </c>
      <c r="H269" s="54" t="s">
        <v>46</v>
      </c>
    </row>
    <row r="270" spans="1:8">
      <c r="A270" s="4">
        <v>44155</v>
      </c>
      <c r="B270" s="5" t="s">
        <v>2044</v>
      </c>
      <c r="C270" s="29" t="s">
        <v>52</v>
      </c>
      <c r="D270" s="24" t="s">
        <v>2045</v>
      </c>
      <c r="E270" s="22">
        <v>-86.32</v>
      </c>
      <c r="F270" s="22">
        <v>-18.13</v>
      </c>
      <c r="G270" s="22">
        <f>E270+F270</f>
        <v>-104.44999999999999</v>
      </c>
      <c r="H270" s="54" t="s">
        <v>46</v>
      </c>
    </row>
    <row r="271" spans="1:8">
      <c r="A271" s="4">
        <v>44155</v>
      </c>
      <c r="B271" s="5" t="s">
        <v>2065</v>
      </c>
      <c r="C271" s="29" t="s">
        <v>52</v>
      </c>
      <c r="D271" s="24" t="s">
        <v>1789</v>
      </c>
      <c r="E271" s="7">
        <v>104.61</v>
      </c>
      <c r="F271" s="7">
        <v>21.97</v>
      </c>
      <c r="G271" s="7">
        <f>E271+F271</f>
        <v>126.58</v>
      </c>
      <c r="H271" s="54" t="s">
        <v>46</v>
      </c>
    </row>
    <row r="272" spans="1:8" s="61" customFormat="1" ht="14.25" customHeight="1">
      <c r="A272" s="23">
        <v>44155</v>
      </c>
      <c r="B272" s="32">
        <v>20917</v>
      </c>
      <c r="C272" s="26" t="s">
        <v>238</v>
      </c>
      <c r="D272" s="17" t="s">
        <v>27</v>
      </c>
      <c r="E272" s="25">
        <v>385.12</v>
      </c>
      <c r="F272" s="25">
        <v>80.88</v>
      </c>
      <c r="G272" s="25">
        <f>E272+F272</f>
        <v>466</v>
      </c>
      <c r="H272" s="9" t="s">
        <v>8</v>
      </c>
    </row>
    <row r="273" spans="1:8" s="62" customFormat="1" ht="13.5" customHeight="1">
      <c r="A273" s="4">
        <v>44155</v>
      </c>
      <c r="B273" s="5">
        <v>62144860</v>
      </c>
      <c r="C273" s="12" t="s">
        <v>264</v>
      </c>
      <c r="D273" s="11" t="s">
        <v>27</v>
      </c>
      <c r="E273" s="7">
        <v>1858.06</v>
      </c>
      <c r="F273" s="7">
        <v>390.19</v>
      </c>
      <c r="G273" s="7">
        <f>E273+F273</f>
        <v>2248.25</v>
      </c>
      <c r="H273" s="12" t="s">
        <v>8</v>
      </c>
    </row>
    <row r="274" spans="1:8" ht="14.9" customHeight="1">
      <c r="A274" s="4">
        <v>44155</v>
      </c>
      <c r="B274" s="5" t="s">
        <v>2284</v>
      </c>
      <c r="C274" s="12" t="s">
        <v>264</v>
      </c>
      <c r="D274" s="11" t="s">
        <v>27</v>
      </c>
      <c r="E274" s="22">
        <v>297.5</v>
      </c>
      <c r="F274" s="7">
        <v>62.48</v>
      </c>
      <c r="G274" s="22">
        <f>E274+F274</f>
        <v>359.98</v>
      </c>
      <c r="H274" s="12" t="s">
        <v>8</v>
      </c>
    </row>
    <row r="275" spans="1:8" ht="14.9" customHeight="1">
      <c r="A275" s="4">
        <v>44155</v>
      </c>
      <c r="B275" s="5" t="s">
        <v>2326</v>
      </c>
      <c r="C275" s="12" t="s">
        <v>2324</v>
      </c>
      <c r="D275" s="12" t="s">
        <v>2325</v>
      </c>
      <c r="E275" s="22">
        <v>55</v>
      </c>
      <c r="F275" s="7">
        <v>0</v>
      </c>
      <c r="G275" s="22">
        <v>55</v>
      </c>
      <c r="H275" s="9" t="s">
        <v>685</v>
      </c>
    </row>
    <row r="276" spans="1:8" ht="14.9" customHeight="1">
      <c r="A276" s="4">
        <v>44155</v>
      </c>
      <c r="B276" s="5" t="s">
        <v>2405</v>
      </c>
      <c r="C276" s="12" t="s">
        <v>362</v>
      </c>
      <c r="D276" s="12" t="s">
        <v>2404</v>
      </c>
      <c r="E276" s="22">
        <v>118</v>
      </c>
      <c r="F276" s="7">
        <v>24.78</v>
      </c>
      <c r="G276" s="22">
        <f>E276+F276</f>
        <v>142.78</v>
      </c>
      <c r="H276" s="54" t="s">
        <v>235</v>
      </c>
    </row>
    <row r="277" spans="1:8" ht="14.9" customHeight="1">
      <c r="A277" s="4">
        <v>44155</v>
      </c>
      <c r="B277" s="5" t="s">
        <v>2255</v>
      </c>
      <c r="C277" s="12" t="s">
        <v>343</v>
      </c>
      <c r="D277" s="11" t="s">
        <v>2256</v>
      </c>
      <c r="E277" s="22">
        <v>96.9</v>
      </c>
      <c r="F277" s="7">
        <v>20.350000000000001</v>
      </c>
      <c r="G277" s="22">
        <f>E277+F277</f>
        <v>117.25</v>
      </c>
      <c r="H277" s="9" t="s">
        <v>2253</v>
      </c>
    </row>
    <row r="278" spans="1:8" s="61" customFormat="1" ht="14.25" customHeight="1">
      <c r="A278" s="23">
        <v>44155</v>
      </c>
      <c r="B278" s="18">
        <v>446533</v>
      </c>
      <c r="C278" s="26" t="s">
        <v>1783</v>
      </c>
      <c r="D278" s="21" t="s">
        <v>1785</v>
      </c>
      <c r="E278" s="71">
        <v>6005</v>
      </c>
      <c r="F278" s="71">
        <v>1261.05</v>
      </c>
      <c r="G278" s="71">
        <v>7266.05</v>
      </c>
      <c r="H278" s="54" t="s">
        <v>41</v>
      </c>
    </row>
    <row r="279" spans="1:8" s="61" customFormat="1" ht="14.25" customHeight="1">
      <c r="A279" s="23">
        <v>44155</v>
      </c>
      <c r="B279" s="18">
        <v>15060083</v>
      </c>
      <c r="C279" s="15" t="s">
        <v>1993</v>
      </c>
      <c r="D279" s="11" t="s">
        <v>1994</v>
      </c>
      <c r="E279" s="25">
        <v>5300</v>
      </c>
      <c r="F279" s="25">
        <v>1113</v>
      </c>
      <c r="G279" s="25">
        <f>E279+F279</f>
        <v>6413</v>
      </c>
      <c r="H279" s="54" t="s">
        <v>41</v>
      </c>
    </row>
    <row r="280" spans="1:8" ht="14.9" customHeight="1">
      <c r="A280" s="4">
        <v>44155</v>
      </c>
      <c r="B280" s="10">
        <v>103436</v>
      </c>
      <c r="C280" s="11" t="s">
        <v>565</v>
      </c>
      <c r="D280" s="11" t="s">
        <v>2168</v>
      </c>
      <c r="E280" s="22">
        <v>2180</v>
      </c>
      <c r="F280" s="7">
        <v>0</v>
      </c>
      <c r="G280" s="25">
        <v>2180</v>
      </c>
      <c r="H280" s="54" t="s">
        <v>41</v>
      </c>
    </row>
    <row r="281" spans="1:8" s="49" customFormat="1" ht="20.149999999999999" customHeight="1">
      <c r="A281" s="44">
        <v>44156</v>
      </c>
      <c r="B281" s="34" t="s">
        <v>2177</v>
      </c>
      <c r="C281" s="29" t="s">
        <v>1092</v>
      </c>
      <c r="D281" s="24" t="s">
        <v>1097</v>
      </c>
      <c r="E281" s="22">
        <v>314.63</v>
      </c>
      <c r="F281" s="22">
        <v>66.069999999999993</v>
      </c>
      <c r="G281" s="22">
        <v>380.67</v>
      </c>
      <c r="H281" s="9" t="s">
        <v>235</v>
      </c>
    </row>
    <row r="282" spans="1:8" s="61" customFormat="1" ht="15" customHeight="1">
      <c r="A282" s="23">
        <v>44157</v>
      </c>
      <c r="B282" s="18" t="s">
        <v>1257</v>
      </c>
      <c r="C282" s="12" t="s">
        <v>1237</v>
      </c>
      <c r="D282" s="15" t="s">
        <v>1258</v>
      </c>
      <c r="E282" s="25">
        <v>249.38</v>
      </c>
      <c r="F282" s="25">
        <v>39.049999999999997</v>
      </c>
      <c r="G282" s="7">
        <f t="shared" ref="G282:G288" si="16">E282+F282</f>
        <v>288.43</v>
      </c>
      <c r="H282" s="54" t="s">
        <v>984</v>
      </c>
    </row>
    <row r="283" spans="1:8" s="61" customFormat="1" ht="15" customHeight="1">
      <c r="A283" s="23">
        <v>44158</v>
      </c>
      <c r="B283" s="18" t="s">
        <v>1937</v>
      </c>
      <c r="C283" s="12" t="s">
        <v>1934</v>
      </c>
      <c r="D283" s="15" t="s">
        <v>1935</v>
      </c>
      <c r="E283" s="25">
        <v>37.9</v>
      </c>
      <c r="F283" s="25">
        <v>7.96</v>
      </c>
      <c r="G283" s="25">
        <f t="shared" si="16"/>
        <v>45.86</v>
      </c>
      <c r="H283" s="54" t="s">
        <v>369</v>
      </c>
    </row>
    <row r="284" spans="1:8" s="49" customFormat="1" ht="20.149999999999999" customHeight="1">
      <c r="A284" s="44">
        <v>44158</v>
      </c>
      <c r="B284" s="27">
        <v>62143063</v>
      </c>
      <c r="C284" s="29" t="s">
        <v>264</v>
      </c>
      <c r="D284" s="24" t="s">
        <v>27</v>
      </c>
      <c r="E284" s="22">
        <v>240.7</v>
      </c>
      <c r="F284" s="22">
        <v>50.55</v>
      </c>
      <c r="G284" s="7">
        <f t="shared" si="16"/>
        <v>291.25</v>
      </c>
      <c r="H284" s="12" t="s">
        <v>8</v>
      </c>
    </row>
    <row r="285" spans="1:8" s="62" customFormat="1" ht="15" customHeight="1">
      <c r="A285" s="4">
        <v>44158</v>
      </c>
      <c r="B285" s="5" t="s">
        <v>2219</v>
      </c>
      <c r="C285" s="14" t="s">
        <v>1668</v>
      </c>
      <c r="D285" s="14" t="s">
        <v>2218</v>
      </c>
      <c r="E285" s="7">
        <v>3590.8</v>
      </c>
      <c r="F285" s="7">
        <v>754.07</v>
      </c>
      <c r="G285" s="7">
        <f t="shared" si="16"/>
        <v>4344.87</v>
      </c>
      <c r="H285" s="9" t="s">
        <v>8</v>
      </c>
    </row>
    <row r="286" spans="1:8" s="21" customFormat="1" ht="20.149999999999999" customHeight="1">
      <c r="A286" s="4">
        <v>44158</v>
      </c>
      <c r="B286" s="5" t="s">
        <v>2220</v>
      </c>
      <c r="C286" s="12" t="s">
        <v>343</v>
      </c>
      <c r="D286" s="11" t="s">
        <v>7</v>
      </c>
      <c r="E286" s="7">
        <v>631.77</v>
      </c>
      <c r="F286" s="7">
        <v>132.66999999999999</v>
      </c>
      <c r="G286" s="7">
        <f t="shared" si="16"/>
        <v>764.43999999999994</v>
      </c>
      <c r="H286" s="9" t="s">
        <v>8</v>
      </c>
    </row>
    <row r="287" spans="1:8" s="62" customFormat="1" ht="13.5" customHeight="1">
      <c r="A287" s="4">
        <v>44158</v>
      </c>
      <c r="B287" s="18" t="s">
        <v>2221</v>
      </c>
      <c r="C287" s="12" t="s">
        <v>343</v>
      </c>
      <c r="D287" s="11" t="s">
        <v>7</v>
      </c>
      <c r="E287" s="7">
        <v>89.74</v>
      </c>
      <c r="F287" s="7">
        <v>18.850000000000001</v>
      </c>
      <c r="G287" s="25">
        <f t="shared" si="16"/>
        <v>108.59</v>
      </c>
      <c r="H287" s="9" t="s">
        <v>8</v>
      </c>
    </row>
    <row r="288" spans="1:8" s="62" customFormat="1" ht="13.5" customHeight="1">
      <c r="A288" s="4">
        <v>44158</v>
      </c>
      <c r="B288" s="18" t="s">
        <v>2222</v>
      </c>
      <c r="C288" s="12" t="s">
        <v>52</v>
      </c>
      <c r="D288" s="11" t="s">
        <v>1789</v>
      </c>
      <c r="E288" s="7">
        <v>339.11</v>
      </c>
      <c r="F288" s="7">
        <v>71.209999999999994</v>
      </c>
      <c r="G288" s="7">
        <f t="shared" si="16"/>
        <v>410.32</v>
      </c>
      <c r="H288" s="54" t="s">
        <v>46</v>
      </c>
    </row>
    <row r="289" spans="1:8" s="50" customFormat="1" ht="21" customHeight="1">
      <c r="A289" s="23">
        <v>44158</v>
      </c>
      <c r="B289" s="18" t="s">
        <v>2232</v>
      </c>
      <c r="C289" s="15" t="s">
        <v>2230</v>
      </c>
      <c r="D289" s="29" t="s">
        <v>2231</v>
      </c>
      <c r="E289" s="19">
        <v>678.29</v>
      </c>
      <c r="F289" s="19">
        <v>0</v>
      </c>
      <c r="G289" s="19">
        <f>678.29+3+10</f>
        <v>691.29</v>
      </c>
      <c r="H289" s="54" t="s">
        <v>79</v>
      </c>
    </row>
    <row r="290" spans="1:8" s="50" customFormat="1" ht="20.149999999999999" customHeight="1">
      <c r="A290" s="23">
        <v>44158</v>
      </c>
      <c r="B290" s="18" t="s">
        <v>2242</v>
      </c>
      <c r="C290" s="15" t="s">
        <v>52</v>
      </c>
      <c r="D290" s="17" t="s">
        <v>1789</v>
      </c>
      <c r="E290" s="25">
        <v>347.74</v>
      </c>
      <c r="F290" s="25">
        <v>73.03</v>
      </c>
      <c r="G290" s="25">
        <f>E290+F290</f>
        <v>420.77</v>
      </c>
      <c r="H290" s="54" t="s">
        <v>46</v>
      </c>
    </row>
    <row r="291" spans="1:8" s="50" customFormat="1" ht="20.149999999999999" customHeight="1">
      <c r="A291" s="23">
        <v>44158</v>
      </c>
      <c r="B291" s="32">
        <v>59198140</v>
      </c>
      <c r="C291" s="26" t="s">
        <v>1102</v>
      </c>
      <c r="D291" s="26" t="s">
        <v>27</v>
      </c>
      <c r="E291" s="25">
        <v>53.4</v>
      </c>
      <c r="F291" s="25">
        <v>0</v>
      </c>
      <c r="G291" s="7">
        <v>53.4</v>
      </c>
      <c r="H291" s="9" t="s">
        <v>8</v>
      </c>
    </row>
    <row r="292" spans="1:8" s="21" customFormat="1" ht="20.149999999999999" customHeight="1">
      <c r="A292" s="4">
        <v>44158</v>
      </c>
      <c r="B292" s="5" t="s">
        <v>2281</v>
      </c>
      <c r="C292" s="12" t="s">
        <v>52</v>
      </c>
      <c r="D292" s="11" t="s">
        <v>1789</v>
      </c>
      <c r="E292" s="7">
        <v>1351.85</v>
      </c>
      <c r="F292" s="7">
        <v>283.89</v>
      </c>
      <c r="G292" s="7">
        <f t="shared" ref="G292:G297" si="17">E292+F292</f>
        <v>1635.7399999999998</v>
      </c>
      <c r="H292" s="54" t="s">
        <v>46</v>
      </c>
    </row>
    <row r="293" spans="1:8" s="64" customFormat="1" ht="14.25" customHeight="1">
      <c r="A293" s="44">
        <v>44180</v>
      </c>
      <c r="B293" s="27" t="s">
        <v>2335</v>
      </c>
      <c r="C293" s="29" t="s">
        <v>339</v>
      </c>
      <c r="D293" s="24" t="s">
        <v>27</v>
      </c>
      <c r="E293" s="22">
        <v>233.52</v>
      </c>
      <c r="F293" s="22">
        <v>49.04</v>
      </c>
      <c r="G293" s="7">
        <f t="shared" si="17"/>
        <v>282.56</v>
      </c>
      <c r="H293" s="9" t="s">
        <v>8</v>
      </c>
    </row>
    <row r="294" spans="1:8" s="64" customFormat="1" ht="14.25" customHeight="1">
      <c r="A294" s="44">
        <v>44158</v>
      </c>
      <c r="B294" s="27" t="s">
        <v>2285</v>
      </c>
      <c r="C294" s="29" t="s">
        <v>52</v>
      </c>
      <c r="D294" s="24" t="s">
        <v>1789</v>
      </c>
      <c r="E294" s="22">
        <v>162.13999999999999</v>
      </c>
      <c r="F294" s="22">
        <v>34.049999999999997</v>
      </c>
      <c r="G294" s="22">
        <f t="shared" si="17"/>
        <v>196.19</v>
      </c>
      <c r="H294" s="54" t="s">
        <v>46</v>
      </c>
    </row>
    <row r="295" spans="1:8" s="61" customFormat="1" ht="14.25" customHeight="1">
      <c r="A295" s="23">
        <v>44158</v>
      </c>
      <c r="B295" s="18" t="s">
        <v>2288</v>
      </c>
      <c r="C295" s="15" t="s">
        <v>52</v>
      </c>
      <c r="D295" s="17" t="s">
        <v>1789</v>
      </c>
      <c r="E295" s="25">
        <v>71.73</v>
      </c>
      <c r="F295" s="25">
        <v>15.06</v>
      </c>
      <c r="G295" s="25">
        <f t="shared" si="17"/>
        <v>86.79</v>
      </c>
      <c r="H295" s="54" t="s">
        <v>46</v>
      </c>
    </row>
    <row r="296" spans="1:8" s="61" customFormat="1" ht="14.25" customHeight="1">
      <c r="A296" s="4">
        <v>44158</v>
      </c>
      <c r="B296" s="18" t="s">
        <v>2331</v>
      </c>
      <c r="C296" s="15" t="s">
        <v>1383</v>
      </c>
      <c r="D296" s="17" t="s">
        <v>1278</v>
      </c>
      <c r="E296" s="25">
        <v>1153.8399999999999</v>
      </c>
      <c r="F296" s="25">
        <v>0</v>
      </c>
      <c r="G296" s="25">
        <f t="shared" si="17"/>
        <v>1153.8399999999999</v>
      </c>
      <c r="H296" s="54" t="s">
        <v>8</v>
      </c>
    </row>
    <row r="297" spans="1:8" s="21" customFormat="1" ht="14.25" customHeight="1">
      <c r="A297" s="4">
        <v>44158</v>
      </c>
      <c r="B297" s="5" t="s">
        <v>2259</v>
      </c>
      <c r="C297" s="12" t="s">
        <v>343</v>
      </c>
      <c r="D297" s="11" t="s">
        <v>2256</v>
      </c>
      <c r="E297" s="7">
        <v>121.72</v>
      </c>
      <c r="F297" s="7">
        <v>25.56</v>
      </c>
      <c r="G297" s="7">
        <f t="shared" si="17"/>
        <v>147.28</v>
      </c>
      <c r="H297" s="9" t="s">
        <v>2253</v>
      </c>
    </row>
    <row r="298" spans="1:8" s="62" customFormat="1" ht="14.9" customHeight="1">
      <c r="A298" s="4">
        <v>44158</v>
      </c>
      <c r="B298" s="10" t="s">
        <v>949</v>
      </c>
      <c r="C298" s="26" t="s">
        <v>928</v>
      </c>
      <c r="D298" s="11" t="s">
        <v>950</v>
      </c>
      <c r="E298" s="25">
        <v>631.48</v>
      </c>
      <c r="F298" s="7">
        <v>132.61000000000001</v>
      </c>
      <c r="G298" s="25">
        <v>764.09</v>
      </c>
      <c r="H298" s="54" t="s">
        <v>150</v>
      </c>
    </row>
    <row r="299" spans="1:8" s="21" customFormat="1" ht="15" customHeight="1">
      <c r="A299" s="4">
        <v>44158</v>
      </c>
      <c r="B299" s="10">
        <v>14178743</v>
      </c>
      <c r="C299" s="14" t="s">
        <v>361</v>
      </c>
      <c r="D299" s="11" t="s">
        <v>1995</v>
      </c>
      <c r="E299" s="7">
        <v>4060</v>
      </c>
      <c r="F299" s="7">
        <v>852.6</v>
      </c>
      <c r="G299" s="7">
        <f>E299+F299</f>
        <v>4912.6000000000004</v>
      </c>
      <c r="H299" s="54" t="s">
        <v>150</v>
      </c>
    </row>
    <row r="300" spans="1:8" s="21" customFormat="1" ht="20.149999999999999" customHeight="1">
      <c r="A300" s="4">
        <v>44158</v>
      </c>
      <c r="B300" s="5">
        <v>1099400654</v>
      </c>
      <c r="C300" s="12" t="s">
        <v>2146</v>
      </c>
      <c r="D300" s="11" t="s">
        <v>2147</v>
      </c>
      <c r="E300" s="7">
        <v>6937</v>
      </c>
      <c r="F300" s="7">
        <v>1456.77</v>
      </c>
      <c r="G300" s="7">
        <f>E300+F300</f>
        <v>8393.77</v>
      </c>
      <c r="H300" s="54" t="s">
        <v>150</v>
      </c>
    </row>
    <row r="301" spans="1:8" s="62" customFormat="1" ht="14.9" customHeight="1">
      <c r="A301" s="4">
        <v>44158</v>
      </c>
      <c r="B301" s="5">
        <v>2264</v>
      </c>
      <c r="C301" s="14" t="s">
        <v>2484</v>
      </c>
      <c r="D301" s="11" t="s">
        <v>2485</v>
      </c>
      <c r="E301" s="7">
        <v>17515</v>
      </c>
      <c r="F301" s="7">
        <v>3678.15</v>
      </c>
      <c r="G301" s="7">
        <v>21193.15</v>
      </c>
      <c r="H301" s="54" t="s">
        <v>41</v>
      </c>
    </row>
    <row r="302" spans="1:8" s="62" customFormat="1" ht="14.9" customHeight="1">
      <c r="A302" s="4">
        <v>44159</v>
      </c>
      <c r="B302" s="5" t="s">
        <v>1538</v>
      </c>
      <c r="C302" s="12" t="s">
        <v>6</v>
      </c>
      <c r="D302" s="11" t="s">
        <v>7</v>
      </c>
      <c r="E302" s="7">
        <v>447.3</v>
      </c>
      <c r="F302" s="7">
        <v>93.93</v>
      </c>
      <c r="G302" s="7">
        <f t="shared" ref="G302:G308" si="18">E302+F302</f>
        <v>541.23</v>
      </c>
      <c r="H302" s="54" t="s">
        <v>8</v>
      </c>
    </row>
    <row r="303" spans="1:8" s="61" customFormat="1" ht="15" customHeight="1">
      <c r="A303" s="4">
        <v>44159</v>
      </c>
      <c r="B303" s="18" t="s">
        <v>1728</v>
      </c>
      <c r="C303" s="15" t="s">
        <v>343</v>
      </c>
      <c r="D303" s="17" t="s">
        <v>27</v>
      </c>
      <c r="E303" s="25">
        <v>13.65</v>
      </c>
      <c r="F303" s="25">
        <v>2.87</v>
      </c>
      <c r="G303" s="25">
        <f t="shared" si="18"/>
        <v>16.52</v>
      </c>
      <c r="H303" s="9" t="s">
        <v>8</v>
      </c>
    </row>
    <row r="304" spans="1:8" ht="13.5" customHeight="1">
      <c r="A304" s="4">
        <v>44159</v>
      </c>
      <c r="B304" s="18" t="s">
        <v>2155</v>
      </c>
      <c r="C304" s="15" t="s">
        <v>343</v>
      </c>
      <c r="D304" s="11" t="s">
        <v>7</v>
      </c>
      <c r="E304" s="7">
        <v>6.03</v>
      </c>
      <c r="F304" s="7">
        <v>1.27</v>
      </c>
      <c r="G304" s="7">
        <f t="shared" si="18"/>
        <v>7.3000000000000007</v>
      </c>
      <c r="H304" s="9" t="s">
        <v>8</v>
      </c>
    </row>
    <row r="305" spans="1:8" s="21" customFormat="1">
      <c r="A305" s="4">
        <v>44159</v>
      </c>
      <c r="B305" s="5" t="s">
        <v>2208</v>
      </c>
      <c r="C305" s="12" t="s">
        <v>148</v>
      </c>
      <c r="D305" s="11" t="s">
        <v>2066</v>
      </c>
      <c r="E305" s="7">
        <v>4053</v>
      </c>
      <c r="F305" s="7">
        <v>851.13</v>
      </c>
      <c r="G305" s="7">
        <f t="shared" si="18"/>
        <v>4904.13</v>
      </c>
      <c r="H305" s="54" t="s">
        <v>8</v>
      </c>
    </row>
    <row r="306" spans="1:8" ht="20.149999999999999" customHeight="1">
      <c r="A306" s="44">
        <v>44159</v>
      </c>
      <c r="B306" s="5" t="s">
        <v>2248</v>
      </c>
      <c r="C306" s="12" t="s">
        <v>264</v>
      </c>
      <c r="D306" s="24" t="s">
        <v>27</v>
      </c>
      <c r="E306" s="7">
        <v>22.4</v>
      </c>
      <c r="F306" s="7">
        <v>4.7</v>
      </c>
      <c r="G306" s="25">
        <f t="shared" si="18"/>
        <v>27.099999999999998</v>
      </c>
      <c r="H306" s="12" t="s">
        <v>8</v>
      </c>
    </row>
    <row r="307" spans="1:8" s="49" customFormat="1">
      <c r="A307" s="44">
        <v>44159</v>
      </c>
      <c r="B307" s="5" t="s">
        <v>2337</v>
      </c>
      <c r="C307" s="30" t="s">
        <v>2336</v>
      </c>
      <c r="D307" s="11" t="s">
        <v>1278</v>
      </c>
      <c r="E307" s="22">
        <v>1295.5999999999999</v>
      </c>
      <c r="F307" s="22">
        <v>272.08</v>
      </c>
      <c r="G307" s="25">
        <f t="shared" si="18"/>
        <v>1567.6799999999998</v>
      </c>
      <c r="H307" s="9" t="s">
        <v>8</v>
      </c>
    </row>
    <row r="308" spans="1:8" s="61" customFormat="1" ht="21" customHeight="1">
      <c r="A308" s="23">
        <v>44159</v>
      </c>
      <c r="B308" s="18" t="s">
        <v>2262</v>
      </c>
      <c r="C308" s="12" t="s">
        <v>1139</v>
      </c>
      <c r="D308" s="24" t="s">
        <v>2260</v>
      </c>
      <c r="E308" s="25">
        <v>23.62</v>
      </c>
      <c r="F308" s="25">
        <v>4.96</v>
      </c>
      <c r="G308" s="25">
        <f t="shared" si="18"/>
        <v>28.580000000000002</v>
      </c>
      <c r="H308" s="9" t="s">
        <v>2253</v>
      </c>
    </row>
    <row r="309" spans="1:8" s="62" customFormat="1" ht="14.9" customHeight="1">
      <c r="A309" s="4">
        <v>44159</v>
      </c>
      <c r="B309" s="5" t="s">
        <v>2262</v>
      </c>
      <c r="C309" s="12" t="s">
        <v>1139</v>
      </c>
      <c r="D309" s="11" t="s">
        <v>2260</v>
      </c>
      <c r="E309" s="25">
        <v>21.99</v>
      </c>
      <c r="F309" s="25">
        <v>0</v>
      </c>
      <c r="G309" s="25">
        <v>21.99</v>
      </c>
      <c r="H309" s="9" t="s">
        <v>2253</v>
      </c>
    </row>
    <row r="310" spans="1:8" s="49" customFormat="1" ht="14.9" customHeight="1">
      <c r="A310" s="44">
        <v>44159</v>
      </c>
      <c r="B310" s="27" t="s">
        <v>2312</v>
      </c>
      <c r="C310" s="29" t="s">
        <v>1619</v>
      </c>
      <c r="D310" s="29" t="s">
        <v>2313</v>
      </c>
      <c r="E310" s="22">
        <v>11910.6</v>
      </c>
      <c r="F310" s="22">
        <v>2501.23</v>
      </c>
      <c r="G310" s="7">
        <f t="shared" ref="G310:G315" si="19">E310+F310</f>
        <v>14411.83</v>
      </c>
      <c r="H310" s="54" t="s">
        <v>41</v>
      </c>
    </row>
    <row r="311" spans="1:8" s="49" customFormat="1" ht="20.149999999999999" customHeight="1">
      <c r="A311" s="44">
        <v>44160</v>
      </c>
      <c r="B311" s="27">
        <v>19527062</v>
      </c>
      <c r="C311" s="30" t="s">
        <v>1668</v>
      </c>
      <c r="D311" s="30" t="s">
        <v>7</v>
      </c>
      <c r="E311" s="22">
        <v>150.4</v>
      </c>
      <c r="F311" s="22">
        <v>31.58</v>
      </c>
      <c r="G311" s="25">
        <f t="shared" si="19"/>
        <v>181.98000000000002</v>
      </c>
      <c r="H311" s="9" t="s">
        <v>8</v>
      </c>
    </row>
    <row r="312" spans="1:8" s="61" customFormat="1" ht="20.149999999999999" customHeight="1">
      <c r="A312" s="23">
        <v>44160</v>
      </c>
      <c r="B312" s="18" t="s">
        <v>2237</v>
      </c>
      <c r="C312" s="12" t="s">
        <v>343</v>
      </c>
      <c r="D312" s="17" t="s">
        <v>7</v>
      </c>
      <c r="E312" s="25">
        <v>131.43</v>
      </c>
      <c r="F312" s="25">
        <v>27.6</v>
      </c>
      <c r="G312" s="25">
        <f t="shared" si="19"/>
        <v>159.03</v>
      </c>
      <c r="H312" s="9" t="s">
        <v>8</v>
      </c>
    </row>
    <row r="313" spans="1:8" s="49" customFormat="1" ht="14.9" customHeight="1">
      <c r="A313" s="44">
        <v>44160</v>
      </c>
      <c r="B313" s="76" t="s">
        <v>2350</v>
      </c>
      <c r="C313" s="30" t="s">
        <v>75</v>
      </c>
      <c r="D313" s="24" t="s">
        <v>2349</v>
      </c>
      <c r="E313" s="22">
        <v>76.52</v>
      </c>
      <c r="F313" s="22">
        <v>16.07</v>
      </c>
      <c r="G313" s="22">
        <f t="shared" si="19"/>
        <v>92.59</v>
      </c>
      <c r="H313" s="54" t="s">
        <v>8</v>
      </c>
    </row>
    <row r="314" spans="1:8" ht="20.149999999999999" customHeight="1">
      <c r="A314" s="4">
        <v>44160</v>
      </c>
      <c r="B314" s="32">
        <v>110131</v>
      </c>
      <c r="C314" s="26" t="s">
        <v>1955</v>
      </c>
      <c r="D314" s="21" t="s">
        <v>27</v>
      </c>
      <c r="E314" s="22">
        <v>36.79</v>
      </c>
      <c r="F314" s="22">
        <v>7.73</v>
      </c>
      <c r="G314" s="7">
        <f t="shared" si="19"/>
        <v>44.519999999999996</v>
      </c>
      <c r="H314" s="54" t="s">
        <v>8</v>
      </c>
    </row>
    <row r="315" spans="1:8" s="64" customFormat="1">
      <c r="A315" s="44">
        <v>44160</v>
      </c>
      <c r="B315" s="27">
        <v>561677</v>
      </c>
      <c r="C315" s="14" t="s">
        <v>2400</v>
      </c>
      <c r="D315" s="24" t="s">
        <v>2401</v>
      </c>
      <c r="E315" s="22">
        <v>9.24</v>
      </c>
      <c r="F315" s="22">
        <v>1.94</v>
      </c>
      <c r="G315" s="7">
        <f t="shared" si="19"/>
        <v>11.18</v>
      </c>
      <c r="H315" s="9" t="s">
        <v>46</v>
      </c>
    </row>
    <row r="316" spans="1:8" s="64" customFormat="1" ht="14.9" customHeight="1">
      <c r="A316" s="44">
        <v>44160</v>
      </c>
      <c r="B316" s="52" t="s">
        <v>2279</v>
      </c>
      <c r="C316" s="37" t="s">
        <v>2274</v>
      </c>
      <c r="D316" s="41" t="s">
        <v>2275</v>
      </c>
      <c r="E316" s="68">
        <v>34.75</v>
      </c>
      <c r="F316" s="68">
        <v>7.3</v>
      </c>
      <c r="G316" s="7">
        <v>42.05</v>
      </c>
      <c r="H316" s="9" t="s">
        <v>2253</v>
      </c>
    </row>
    <row r="317" spans="1:8" s="64" customFormat="1" ht="14.9" customHeight="1">
      <c r="A317" s="44">
        <v>44160</v>
      </c>
      <c r="B317" s="27" t="s">
        <v>396</v>
      </c>
      <c r="C317" s="14" t="s">
        <v>380</v>
      </c>
      <c r="D317" s="30" t="s">
        <v>397</v>
      </c>
      <c r="E317" s="22">
        <v>181.61</v>
      </c>
      <c r="F317" s="22">
        <v>18.16</v>
      </c>
      <c r="G317" s="7">
        <f t="shared" ref="G317:G325" si="20">E317+F317</f>
        <v>199.77</v>
      </c>
      <c r="H317" s="9" t="s">
        <v>179</v>
      </c>
    </row>
    <row r="318" spans="1:8" s="64" customFormat="1" ht="14.9" customHeight="1">
      <c r="A318" s="44">
        <v>44160</v>
      </c>
      <c r="B318" s="27" t="s">
        <v>398</v>
      </c>
      <c r="C318" s="30" t="s">
        <v>380</v>
      </c>
      <c r="D318" s="30" t="s">
        <v>397</v>
      </c>
      <c r="E318" s="22">
        <v>307.47000000000003</v>
      </c>
      <c r="F318" s="22">
        <v>30.75</v>
      </c>
      <c r="G318" s="7">
        <f t="shared" si="20"/>
        <v>338.22</v>
      </c>
      <c r="H318" s="9" t="s">
        <v>179</v>
      </c>
    </row>
    <row r="319" spans="1:8" s="62" customFormat="1" ht="14.9" customHeight="1">
      <c r="A319" s="4">
        <v>44160</v>
      </c>
      <c r="B319" s="5" t="s">
        <v>1689</v>
      </c>
      <c r="C319" s="14" t="s">
        <v>107</v>
      </c>
      <c r="D319" s="11" t="s">
        <v>1688</v>
      </c>
      <c r="E319" s="7">
        <v>0.01</v>
      </c>
      <c r="F319" s="7">
        <v>0</v>
      </c>
      <c r="G319" s="7">
        <f t="shared" si="20"/>
        <v>0.01</v>
      </c>
      <c r="H319" s="9" t="s">
        <v>41</v>
      </c>
    </row>
    <row r="320" spans="1:8" s="62" customFormat="1" ht="12.75" customHeight="1">
      <c r="A320" s="4">
        <v>44161</v>
      </c>
      <c r="B320" s="5" t="s">
        <v>2137</v>
      </c>
      <c r="C320" s="12" t="s">
        <v>1168</v>
      </c>
      <c r="D320" s="11" t="s">
        <v>27</v>
      </c>
      <c r="E320" s="25">
        <v>68.5</v>
      </c>
      <c r="F320" s="25">
        <v>14.39</v>
      </c>
      <c r="G320" s="25">
        <f t="shared" si="20"/>
        <v>82.89</v>
      </c>
      <c r="H320" s="9" t="s">
        <v>8</v>
      </c>
    </row>
    <row r="321" spans="1:8" s="62" customFormat="1" ht="12.75" customHeight="1">
      <c r="A321" s="4">
        <v>44161</v>
      </c>
      <c r="B321" s="5" t="s">
        <v>2314</v>
      </c>
      <c r="C321" s="12" t="s">
        <v>343</v>
      </c>
      <c r="D321" s="11" t="s">
        <v>7</v>
      </c>
      <c r="E321" s="25">
        <v>380</v>
      </c>
      <c r="F321" s="25">
        <v>79.8</v>
      </c>
      <c r="G321" s="25">
        <f t="shared" si="20"/>
        <v>459.8</v>
      </c>
      <c r="H321" s="9" t="s">
        <v>8</v>
      </c>
    </row>
    <row r="322" spans="1:8" s="62" customFormat="1" ht="12.75" customHeight="1">
      <c r="A322" s="4">
        <v>44161</v>
      </c>
      <c r="B322" s="5" t="s">
        <v>2356</v>
      </c>
      <c r="C322" s="36" t="s">
        <v>596</v>
      </c>
      <c r="D322" s="13" t="s">
        <v>2355</v>
      </c>
      <c r="E322" s="7">
        <v>623.04999999999995</v>
      </c>
      <c r="F322" s="7">
        <v>130.84</v>
      </c>
      <c r="G322" s="7">
        <f t="shared" si="20"/>
        <v>753.89</v>
      </c>
      <c r="H322" s="16" t="s">
        <v>8</v>
      </c>
    </row>
    <row r="323" spans="1:8" s="62" customFormat="1" ht="12.75" customHeight="1">
      <c r="A323" s="4">
        <v>44161</v>
      </c>
      <c r="B323" s="5" t="s">
        <v>2257</v>
      </c>
      <c r="C323" s="9" t="s">
        <v>303</v>
      </c>
      <c r="D323" s="11" t="s">
        <v>2258</v>
      </c>
      <c r="E323" s="7">
        <v>137.72</v>
      </c>
      <c r="F323" s="7">
        <v>28.92</v>
      </c>
      <c r="G323" s="7">
        <f t="shared" si="20"/>
        <v>166.64</v>
      </c>
      <c r="H323" s="9" t="s">
        <v>2253</v>
      </c>
    </row>
    <row r="324" spans="1:8" s="62" customFormat="1" ht="12.75" customHeight="1">
      <c r="A324" s="4">
        <v>44161</v>
      </c>
      <c r="B324" s="5" t="s">
        <v>2264</v>
      </c>
      <c r="C324" s="12" t="s">
        <v>514</v>
      </c>
      <c r="D324" s="11" t="s">
        <v>2256</v>
      </c>
      <c r="E324" s="7">
        <v>81.95</v>
      </c>
      <c r="F324" s="7">
        <v>17.21</v>
      </c>
      <c r="G324" s="22">
        <f t="shared" si="20"/>
        <v>99.16</v>
      </c>
      <c r="H324" s="9" t="s">
        <v>2253</v>
      </c>
    </row>
    <row r="325" spans="1:8" s="62" customFormat="1" ht="12.75" customHeight="1">
      <c r="A325" s="4">
        <v>44161</v>
      </c>
      <c r="B325" s="5" t="s">
        <v>2269</v>
      </c>
      <c r="C325" s="12" t="s">
        <v>2270</v>
      </c>
      <c r="D325" s="11" t="s">
        <v>2267</v>
      </c>
      <c r="E325" s="7">
        <v>191</v>
      </c>
      <c r="F325" s="7">
        <v>40.11</v>
      </c>
      <c r="G325" s="25">
        <f t="shared" si="20"/>
        <v>231.11</v>
      </c>
      <c r="H325" s="9" t="s">
        <v>2253</v>
      </c>
    </row>
    <row r="326" spans="1:8" s="21" customFormat="1" ht="15" customHeight="1">
      <c r="A326" s="4">
        <v>44161</v>
      </c>
      <c r="B326" s="5" t="s">
        <v>2271</v>
      </c>
      <c r="C326" s="14" t="s">
        <v>962</v>
      </c>
      <c r="D326" s="11" t="s">
        <v>2272</v>
      </c>
      <c r="E326" s="7">
        <v>12.89</v>
      </c>
      <c r="F326" s="7">
        <v>1.63</v>
      </c>
      <c r="G326" s="7">
        <v>14.52</v>
      </c>
      <c r="H326" s="9" t="s">
        <v>2253</v>
      </c>
    </row>
    <row r="327" spans="1:8" s="62" customFormat="1" ht="21" customHeight="1">
      <c r="A327" s="4">
        <v>44161</v>
      </c>
      <c r="B327" s="37" t="s">
        <v>2273</v>
      </c>
      <c r="C327" s="37" t="s">
        <v>2274</v>
      </c>
      <c r="D327" s="9" t="s">
        <v>2275</v>
      </c>
      <c r="E327" s="65">
        <v>49.34</v>
      </c>
      <c r="F327" s="65">
        <v>10.36</v>
      </c>
      <c r="G327" s="25">
        <v>59.7</v>
      </c>
      <c r="H327" s="9" t="s">
        <v>2253</v>
      </c>
    </row>
    <row r="328" spans="1:8" s="21" customFormat="1" ht="14.25" customHeight="1">
      <c r="A328" s="4">
        <v>44161</v>
      </c>
      <c r="B328" s="5" t="s">
        <v>2309</v>
      </c>
      <c r="C328" s="12" t="s">
        <v>1671</v>
      </c>
      <c r="D328" s="11" t="s">
        <v>2308</v>
      </c>
      <c r="E328" s="8">
        <v>1782.41</v>
      </c>
      <c r="F328" s="8">
        <v>0</v>
      </c>
      <c r="G328" s="8">
        <f>1782.41+3+10</f>
        <v>1795.41</v>
      </c>
      <c r="H328" s="9" t="s">
        <v>20</v>
      </c>
    </row>
    <row r="329" spans="1:8" s="21" customFormat="1" ht="14.9" customHeight="1">
      <c r="A329" s="4">
        <v>44161</v>
      </c>
      <c r="B329" s="10" t="s">
        <v>2159</v>
      </c>
      <c r="C329" s="11" t="s">
        <v>2157</v>
      </c>
      <c r="D329" s="11" t="s">
        <v>2158</v>
      </c>
      <c r="E329" s="7">
        <v>2979.8</v>
      </c>
      <c r="F329" s="7">
        <v>0</v>
      </c>
      <c r="G329" s="7">
        <v>2979.8</v>
      </c>
      <c r="H329" s="54" t="s">
        <v>41</v>
      </c>
    </row>
    <row r="330" spans="1:8" s="62" customFormat="1" ht="20.149999999999999" customHeight="1">
      <c r="A330" s="4">
        <v>44162</v>
      </c>
      <c r="B330" s="10" t="s">
        <v>2098</v>
      </c>
      <c r="C330" s="14" t="s">
        <v>1281</v>
      </c>
      <c r="D330" s="14" t="s">
        <v>2097</v>
      </c>
      <c r="E330" s="25">
        <v>145</v>
      </c>
      <c r="F330" s="25">
        <v>30.45</v>
      </c>
      <c r="G330" s="25">
        <f>E330+F330</f>
        <v>175.45</v>
      </c>
      <c r="H330" s="9" t="s">
        <v>369</v>
      </c>
    </row>
    <row r="331" spans="1:8" s="62" customFormat="1" ht="12.75" customHeight="1">
      <c r="A331" s="4">
        <v>44162</v>
      </c>
      <c r="B331" s="5" t="s">
        <v>2225</v>
      </c>
      <c r="C331" s="36" t="s">
        <v>596</v>
      </c>
      <c r="D331" s="13" t="s">
        <v>27</v>
      </c>
      <c r="E331" s="25">
        <v>1863.2</v>
      </c>
      <c r="F331" s="25">
        <v>391.27</v>
      </c>
      <c r="G331" s="25">
        <f>E331+F331</f>
        <v>2254.4700000000003</v>
      </c>
      <c r="H331" s="16" t="s">
        <v>8</v>
      </c>
    </row>
    <row r="332" spans="1:8" s="49" customFormat="1" ht="12.75" customHeight="1">
      <c r="A332" s="44">
        <v>44162</v>
      </c>
      <c r="B332" s="5" t="s">
        <v>2244</v>
      </c>
      <c r="C332" s="29" t="s">
        <v>2093</v>
      </c>
      <c r="D332" s="17" t="s">
        <v>27</v>
      </c>
      <c r="E332" s="22">
        <v>966.47</v>
      </c>
      <c r="F332" s="22">
        <v>202.96</v>
      </c>
      <c r="G332" s="7">
        <f>E332+F332</f>
        <v>1169.43</v>
      </c>
      <c r="H332" s="54" t="s">
        <v>8</v>
      </c>
    </row>
    <row r="333" spans="1:8" s="21" customFormat="1" ht="20.149999999999999" customHeight="1">
      <c r="A333" s="4">
        <v>44162</v>
      </c>
      <c r="B333" s="5" t="s">
        <v>2289</v>
      </c>
      <c r="C333" s="14" t="s">
        <v>1624</v>
      </c>
      <c r="D333" s="11" t="s">
        <v>7</v>
      </c>
      <c r="E333" s="7">
        <v>679.95</v>
      </c>
      <c r="F333" s="7">
        <v>142.79</v>
      </c>
      <c r="G333" s="25">
        <f>E333+F333</f>
        <v>822.74</v>
      </c>
      <c r="H333" s="9" t="s">
        <v>8</v>
      </c>
    </row>
    <row r="334" spans="1:8" s="64" customFormat="1" ht="20.149999999999999" customHeight="1">
      <c r="A334" s="4">
        <v>44162</v>
      </c>
      <c r="B334" s="27">
        <v>204593</v>
      </c>
      <c r="C334" s="14" t="s">
        <v>362</v>
      </c>
      <c r="D334" s="24" t="s">
        <v>1179</v>
      </c>
      <c r="E334" s="25">
        <v>162</v>
      </c>
      <c r="F334" s="25">
        <v>34.020000000000003</v>
      </c>
      <c r="G334" s="25">
        <v>196.02</v>
      </c>
      <c r="H334" s="54" t="s">
        <v>235</v>
      </c>
    </row>
    <row r="335" spans="1:8" s="49" customFormat="1" ht="14.25" customHeight="1">
      <c r="A335" s="44">
        <v>44162</v>
      </c>
      <c r="B335" s="64" t="s">
        <v>493</v>
      </c>
      <c r="C335" s="30" t="s">
        <v>481</v>
      </c>
      <c r="D335" s="49" t="s">
        <v>483</v>
      </c>
      <c r="E335" s="22">
        <v>230</v>
      </c>
      <c r="F335" s="22">
        <v>48.3</v>
      </c>
      <c r="G335" s="22">
        <v>278.3</v>
      </c>
      <c r="H335" s="9" t="s">
        <v>369</v>
      </c>
    </row>
    <row r="336" spans="1:8" s="64" customFormat="1" ht="20.149999999999999" customHeight="1">
      <c r="A336" s="4">
        <v>44162</v>
      </c>
      <c r="B336" s="64" t="s">
        <v>540</v>
      </c>
      <c r="C336" s="14" t="s">
        <v>481</v>
      </c>
      <c r="D336" s="24" t="s">
        <v>541</v>
      </c>
      <c r="E336" s="25">
        <v>545.47</v>
      </c>
      <c r="F336" s="25">
        <v>114.55</v>
      </c>
      <c r="G336" s="25">
        <v>660.02</v>
      </c>
      <c r="H336" s="9" t="s">
        <v>369</v>
      </c>
    </row>
    <row r="337" spans="1:8" s="64" customFormat="1" ht="14.25" customHeight="1">
      <c r="A337" s="4">
        <v>44163</v>
      </c>
      <c r="B337" s="27" t="s">
        <v>1164</v>
      </c>
      <c r="C337" s="12" t="s">
        <v>1064</v>
      </c>
      <c r="D337" s="29" t="s">
        <v>1165</v>
      </c>
      <c r="E337" s="25">
        <v>420.23</v>
      </c>
      <c r="F337" s="25">
        <v>88.25</v>
      </c>
      <c r="G337" s="25">
        <v>508.48</v>
      </c>
      <c r="H337" s="9" t="s">
        <v>369</v>
      </c>
    </row>
    <row r="338" spans="1:8" s="62" customFormat="1" ht="14.25" customHeight="1">
      <c r="A338" s="4">
        <v>44165</v>
      </c>
      <c r="B338" s="5">
        <v>2030301</v>
      </c>
      <c r="C338" s="12" t="s">
        <v>130</v>
      </c>
      <c r="D338" s="11" t="s">
        <v>27</v>
      </c>
      <c r="E338" s="7">
        <v>67.599999999999994</v>
      </c>
      <c r="F338" s="7">
        <v>14.2</v>
      </c>
      <c r="G338" s="7">
        <f t="shared" ref="G338:G350" si="21">E338+F338</f>
        <v>81.8</v>
      </c>
      <c r="H338" s="12" t="s">
        <v>8</v>
      </c>
    </row>
    <row r="339" spans="1:8" s="61" customFormat="1" ht="13.5" customHeight="1">
      <c r="A339" s="23">
        <v>44165</v>
      </c>
      <c r="B339" s="32" t="s">
        <v>1997</v>
      </c>
      <c r="C339" s="15" t="s">
        <v>1996</v>
      </c>
      <c r="D339" s="17" t="s">
        <v>27</v>
      </c>
      <c r="E339" s="25">
        <v>2447</v>
      </c>
      <c r="F339" s="25">
        <v>513.87</v>
      </c>
      <c r="G339" s="25">
        <f t="shared" si="21"/>
        <v>2960.87</v>
      </c>
      <c r="H339" s="9" t="s">
        <v>8</v>
      </c>
    </row>
    <row r="340" spans="1:8" s="62" customFormat="1" ht="14.25" customHeight="1">
      <c r="A340" s="4">
        <v>44165</v>
      </c>
      <c r="B340" s="10">
        <v>604339</v>
      </c>
      <c r="C340" s="14" t="s">
        <v>152</v>
      </c>
      <c r="D340" s="21" t="s">
        <v>27</v>
      </c>
      <c r="E340" s="7">
        <v>803.23</v>
      </c>
      <c r="F340" s="7">
        <v>168.68</v>
      </c>
      <c r="G340" s="25">
        <f t="shared" si="21"/>
        <v>971.91000000000008</v>
      </c>
      <c r="H340" s="54" t="s">
        <v>8</v>
      </c>
    </row>
    <row r="341" spans="1:8" s="62" customFormat="1" ht="13.5" customHeight="1">
      <c r="A341" s="4">
        <v>44165</v>
      </c>
      <c r="B341" s="21">
        <v>7061895918</v>
      </c>
      <c r="C341" s="21" t="s">
        <v>347</v>
      </c>
      <c r="D341" s="21" t="s">
        <v>27</v>
      </c>
      <c r="E341" s="7">
        <v>330</v>
      </c>
      <c r="F341" s="7">
        <v>69.3</v>
      </c>
      <c r="G341" s="7">
        <f t="shared" si="21"/>
        <v>399.3</v>
      </c>
      <c r="H341" s="9" t="s">
        <v>8</v>
      </c>
    </row>
    <row r="342" spans="1:8" s="62" customFormat="1" ht="13.5" customHeight="1">
      <c r="A342" s="4">
        <v>44165</v>
      </c>
      <c r="B342" s="21">
        <v>7061895919</v>
      </c>
      <c r="C342" s="21" t="s">
        <v>347</v>
      </c>
      <c r="D342" s="21" t="s">
        <v>27</v>
      </c>
      <c r="E342" s="7">
        <v>74.459999999999994</v>
      </c>
      <c r="F342" s="7">
        <v>15.64</v>
      </c>
      <c r="G342" s="7">
        <f t="shared" si="21"/>
        <v>90.1</v>
      </c>
      <c r="H342" s="9" t="s">
        <v>8</v>
      </c>
    </row>
    <row r="343" spans="1:8" s="62" customFormat="1" ht="13.5" customHeight="1">
      <c r="A343" s="4">
        <v>44165</v>
      </c>
      <c r="B343" s="5">
        <v>2030302</v>
      </c>
      <c r="C343" s="12" t="s">
        <v>130</v>
      </c>
      <c r="D343" s="11" t="s">
        <v>27</v>
      </c>
      <c r="E343" s="7">
        <v>118.2</v>
      </c>
      <c r="F343" s="7">
        <v>24.82</v>
      </c>
      <c r="G343" s="7">
        <f t="shared" si="21"/>
        <v>143.02000000000001</v>
      </c>
      <c r="H343" s="12" t="s">
        <v>8</v>
      </c>
    </row>
    <row r="344" spans="1:8" s="62" customFormat="1" ht="13.5" customHeight="1">
      <c r="A344" s="4">
        <v>44165</v>
      </c>
      <c r="B344" s="21">
        <v>7061895920</v>
      </c>
      <c r="C344" s="21" t="s">
        <v>347</v>
      </c>
      <c r="D344" s="21" t="s">
        <v>27</v>
      </c>
      <c r="E344" s="7">
        <v>112.24</v>
      </c>
      <c r="F344" s="7">
        <v>23.57</v>
      </c>
      <c r="G344" s="25">
        <f t="shared" si="21"/>
        <v>135.81</v>
      </c>
      <c r="H344" s="9" t="s">
        <v>8</v>
      </c>
    </row>
    <row r="345" spans="1:8" s="62" customFormat="1" ht="13.5" customHeight="1">
      <c r="A345" s="4">
        <v>44165</v>
      </c>
      <c r="B345" s="5" t="s">
        <v>2109</v>
      </c>
      <c r="C345" s="12" t="s">
        <v>2108</v>
      </c>
      <c r="D345" s="11" t="s">
        <v>27</v>
      </c>
      <c r="E345" s="7">
        <v>539.5</v>
      </c>
      <c r="F345" s="7">
        <v>113.3</v>
      </c>
      <c r="G345" s="7">
        <f t="shared" si="21"/>
        <v>652.79999999999995</v>
      </c>
      <c r="H345" s="9" t="s">
        <v>8</v>
      </c>
    </row>
    <row r="346" spans="1:8" s="62" customFormat="1" ht="12.75" customHeight="1">
      <c r="A346" s="4">
        <v>44165</v>
      </c>
      <c r="B346" s="21">
        <v>7061895922</v>
      </c>
      <c r="C346" s="21" t="s">
        <v>347</v>
      </c>
      <c r="D346" s="21" t="s">
        <v>27</v>
      </c>
      <c r="E346" s="7">
        <v>86.85</v>
      </c>
      <c r="F346" s="7">
        <v>18.239999999999998</v>
      </c>
      <c r="G346" s="7">
        <f t="shared" si="21"/>
        <v>105.08999999999999</v>
      </c>
      <c r="H346" s="9" t="s">
        <v>8</v>
      </c>
    </row>
    <row r="347" spans="1:8" s="62" customFormat="1" ht="15" customHeight="1">
      <c r="A347" s="4">
        <v>44165</v>
      </c>
      <c r="B347" s="5" t="s">
        <v>2148</v>
      </c>
      <c r="C347" s="14" t="s">
        <v>16</v>
      </c>
      <c r="D347" s="11" t="s">
        <v>27</v>
      </c>
      <c r="E347" s="7">
        <v>652</v>
      </c>
      <c r="F347" s="7">
        <v>136.91999999999999</v>
      </c>
      <c r="G347" s="7">
        <f t="shared" si="21"/>
        <v>788.92</v>
      </c>
      <c r="H347" s="9" t="s">
        <v>8</v>
      </c>
    </row>
    <row r="348" spans="1:8" s="62" customFormat="1" ht="15" customHeight="1">
      <c r="A348" s="4">
        <v>44165</v>
      </c>
      <c r="B348" s="5" t="s">
        <v>2169</v>
      </c>
      <c r="C348" s="12" t="s">
        <v>52</v>
      </c>
      <c r="D348" s="11" t="s">
        <v>1789</v>
      </c>
      <c r="E348" s="7">
        <v>544.98</v>
      </c>
      <c r="F348" s="7">
        <v>114.45</v>
      </c>
      <c r="G348" s="7">
        <f t="shared" si="21"/>
        <v>659.43000000000006</v>
      </c>
      <c r="H348" s="54" t="s">
        <v>46</v>
      </c>
    </row>
    <row r="349" spans="1:8" s="61" customFormat="1" ht="15" customHeight="1">
      <c r="A349" s="23">
        <v>44165</v>
      </c>
      <c r="B349" s="50">
        <v>7061895925</v>
      </c>
      <c r="C349" s="50" t="s">
        <v>347</v>
      </c>
      <c r="D349" s="50" t="s">
        <v>27</v>
      </c>
      <c r="E349" s="25">
        <v>923.93</v>
      </c>
      <c r="F349" s="25">
        <v>194.02</v>
      </c>
      <c r="G349" s="25">
        <f t="shared" si="21"/>
        <v>1117.95</v>
      </c>
      <c r="H349" s="9" t="s">
        <v>8</v>
      </c>
    </row>
    <row r="350" spans="1:8" s="49" customFormat="1" ht="16.399999999999999" customHeight="1">
      <c r="A350" s="44">
        <v>44165</v>
      </c>
      <c r="B350" s="49">
        <v>7061895924</v>
      </c>
      <c r="C350" s="49" t="s">
        <v>347</v>
      </c>
      <c r="D350" s="49" t="s">
        <v>27</v>
      </c>
      <c r="E350" s="22">
        <v>362.85</v>
      </c>
      <c r="F350" s="22">
        <v>76.19</v>
      </c>
      <c r="G350" s="22">
        <f t="shared" si="21"/>
        <v>439.04</v>
      </c>
      <c r="H350" s="9" t="s">
        <v>8</v>
      </c>
    </row>
    <row r="351" spans="1:8" s="21" customFormat="1" ht="21" customHeight="1">
      <c r="A351" s="4">
        <v>44165</v>
      </c>
      <c r="B351" s="10">
        <v>14179049</v>
      </c>
      <c r="C351" s="14" t="s">
        <v>361</v>
      </c>
      <c r="D351" s="11" t="s">
        <v>7</v>
      </c>
      <c r="E351" s="7">
        <v>1132.5</v>
      </c>
      <c r="F351" s="7">
        <v>0</v>
      </c>
      <c r="G351" s="7">
        <v>1132.5</v>
      </c>
      <c r="H351" s="54" t="s">
        <v>8</v>
      </c>
    </row>
    <row r="352" spans="1:8" s="21" customFormat="1" ht="20.149999999999999" customHeight="1">
      <c r="A352" s="4">
        <v>44165</v>
      </c>
      <c r="B352" s="10">
        <v>9140103845</v>
      </c>
      <c r="C352" s="14" t="s">
        <v>1430</v>
      </c>
      <c r="D352" s="11" t="s">
        <v>7</v>
      </c>
      <c r="E352" s="7">
        <v>2773.6</v>
      </c>
      <c r="F352" s="7">
        <v>582.46</v>
      </c>
      <c r="G352" s="7">
        <f t="shared" ref="G352:G369" si="22">E352+F352</f>
        <v>3356.06</v>
      </c>
      <c r="H352" s="54" t="s">
        <v>8</v>
      </c>
    </row>
    <row r="353" spans="1:8" s="21" customFormat="1" ht="20.149999999999999" customHeight="1">
      <c r="A353" s="4">
        <v>44165</v>
      </c>
      <c r="B353" s="5" t="s">
        <v>2233</v>
      </c>
      <c r="C353" s="12" t="s">
        <v>339</v>
      </c>
      <c r="D353" s="11" t="s">
        <v>340</v>
      </c>
      <c r="E353" s="7">
        <v>74.48</v>
      </c>
      <c r="F353" s="7">
        <v>15.65</v>
      </c>
      <c r="G353" s="25">
        <f t="shared" si="22"/>
        <v>90.13000000000001</v>
      </c>
      <c r="H353" s="9" t="s">
        <v>8</v>
      </c>
    </row>
    <row r="354" spans="1:8" s="50" customFormat="1" ht="20.149999999999999" customHeight="1">
      <c r="A354" s="23">
        <v>44165</v>
      </c>
      <c r="B354" s="61" t="s">
        <v>2241</v>
      </c>
      <c r="C354" s="15" t="s">
        <v>26</v>
      </c>
      <c r="D354" s="24" t="s">
        <v>7</v>
      </c>
      <c r="E354" s="25">
        <v>425.22</v>
      </c>
      <c r="F354" s="25">
        <v>89.3</v>
      </c>
      <c r="G354" s="25">
        <f t="shared" si="22"/>
        <v>514.52</v>
      </c>
      <c r="H354" s="54" t="s">
        <v>8</v>
      </c>
    </row>
    <row r="355" spans="1:8" s="50" customFormat="1" ht="23.25" customHeight="1">
      <c r="A355" s="23">
        <v>44165</v>
      </c>
      <c r="B355" s="50">
        <v>7061895926</v>
      </c>
      <c r="C355" s="50" t="s">
        <v>347</v>
      </c>
      <c r="D355" s="49" t="s">
        <v>27</v>
      </c>
      <c r="E355" s="25">
        <v>57.33</v>
      </c>
      <c r="F355" s="25">
        <v>12.04</v>
      </c>
      <c r="G355" s="25">
        <f t="shared" si="22"/>
        <v>69.37</v>
      </c>
      <c r="H355" s="9" t="s">
        <v>8</v>
      </c>
    </row>
    <row r="356" spans="1:8" s="21" customFormat="1" ht="23.25" customHeight="1">
      <c r="A356" s="4">
        <v>44165</v>
      </c>
      <c r="B356" s="5" t="s">
        <v>2280</v>
      </c>
      <c r="C356" s="12" t="s">
        <v>93</v>
      </c>
      <c r="D356" s="11" t="s">
        <v>2019</v>
      </c>
      <c r="E356" s="7">
        <v>13.64</v>
      </c>
      <c r="F356" s="7">
        <v>2.86</v>
      </c>
      <c r="G356" s="7">
        <f t="shared" si="22"/>
        <v>16.5</v>
      </c>
      <c r="H356" s="9" t="s">
        <v>95</v>
      </c>
    </row>
    <row r="357" spans="1:8" s="21" customFormat="1" ht="20.149999999999999" customHeight="1">
      <c r="A357" s="4">
        <v>44165</v>
      </c>
      <c r="B357" s="5" t="s">
        <v>2282</v>
      </c>
      <c r="C357" s="12" t="s">
        <v>52</v>
      </c>
      <c r="D357" s="11" t="s">
        <v>1789</v>
      </c>
      <c r="E357" s="7">
        <v>575.34</v>
      </c>
      <c r="F357" s="7">
        <v>120.82</v>
      </c>
      <c r="G357" s="7">
        <f t="shared" si="22"/>
        <v>696.16000000000008</v>
      </c>
      <c r="H357" s="54" t="s">
        <v>46</v>
      </c>
    </row>
    <row r="358" spans="1:8" s="21" customFormat="1" ht="20.149999999999999" customHeight="1">
      <c r="A358" s="4">
        <v>44165</v>
      </c>
      <c r="B358" s="5" t="s">
        <v>2286</v>
      </c>
      <c r="C358" s="12" t="s">
        <v>148</v>
      </c>
      <c r="D358" s="11" t="s">
        <v>2066</v>
      </c>
      <c r="E358" s="7">
        <v>2334</v>
      </c>
      <c r="F358" s="7">
        <v>490.14</v>
      </c>
      <c r="G358" s="7">
        <f t="shared" si="22"/>
        <v>2824.14</v>
      </c>
      <c r="H358" s="54" t="s">
        <v>8</v>
      </c>
    </row>
    <row r="359" spans="1:8" s="62" customFormat="1" ht="20.149999999999999" customHeight="1">
      <c r="A359" s="4">
        <v>44165</v>
      </c>
      <c r="B359" s="10">
        <v>9140103846</v>
      </c>
      <c r="C359" s="14" t="s">
        <v>1430</v>
      </c>
      <c r="D359" s="11" t="s">
        <v>7</v>
      </c>
      <c r="E359" s="7">
        <v>2458.8000000000002</v>
      </c>
      <c r="F359" s="7">
        <v>516.35</v>
      </c>
      <c r="G359" s="7">
        <f t="shared" si="22"/>
        <v>2975.15</v>
      </c>
      <c r="H359" s="54" t="s">
        <v>8</v>
      </c>
    </row>
    <row r="360" spans="1:8" ht="14.9" customHeight="1">
      <c r="A360" s="4">
        <v>44165</v>
      </c>
      <c r="B360" s="5" t="s">
        <v>2307</v>
      </c>
      <c r="C360" s="12" t="s">
        <v>1325</v>
      </c>
      <c r="D360" s="11" t="s">
        <v>27</v>
      </c>
      <c r="E360" s="7">
        <v>580</v>
      </c>
      <c r="F360" s="7">
        <v>121.8</v>
      </c>
      <c r="G360" s="22">
        <f t="shared" si="22"/>
        <v>701.8</v>
      </c>
      <c r="H360" s="12" t="s">
        <v>8</v>
      </c>
    </row>
    <row r="361" spans="1:8" ht="14.9" customHeight="1">
      <c r="A361" s="4">
        <v>44165</v>
      </c>
      <c r="B361" s="5" t="s">
        <v>2315</v>
      </c>
      <c r="C361" s="12" t="s">
        <v>52</v>
      </c>
      <c r="D361" s="11" t="s">
        <v>1789</v>
      </c>
      <c r="E361" s="7">
        <v>690.56</v>
      </c>
      <c r="F361" s="7">
        <v>145.02000000000001</v>
      </c>
      <c r="G361" s="25">
        <f t="shared" si="22"/>
        <v>835.57999999999993</v>
      </c>
      <c r="H361" s="54" t="s">
        <v>46</v>
      </c>
    </row>
    <row r="362" spans="1:8" ht="14.9" customHeight="1">
      <c r="A362" s="4">
        <v>44165</v>
      </c>
      <c r="B362" s="5" t="s">
        <v>2323</v>
      </c>
      <c r="C362" s="12" t="s">
        <v>130</v>
      </c>
      <c r="D362" s="11" t="s">
        <v>27</v>
      </c>
      <c r="E362" s="7">
        <v>194.45</v>
      </c>
      <c r="F362" s="7">
        <v>40.83</v>
      </c>
      <c r="G362" s="22">
        <f t="shared" si="22"/>
        <v>235.27999999999997</v>
      </c>
      <c r="H362" s="12" t="s">
        <v>8</v>
      </c>
    </row>
    <row r="363" spans="1:8" ht="14.9" customHeight="1">
      <c r="A363" s="4">
        <v>44165</v>
      </c>
      <c r="B363" s="5" t="s">
        <v>2328</v>
      </c>
      <c r="C363" s="12" t="s">
        <v>93</v>
      </c>
      <c r="D363" s="11" t="s">
        <v>2327</v>
      </c>
      <c r="E363" s="7">
        <v>18</v>
      </c>
      <c r="F363" s="7">
        <v>3.78</v>
      </c>
      <c r="G363" s="22">
        <f t="shared" si="22"/>
        <v>21.78</v>
      </c>
      <c r="H363" s="9" t="s">
        <v>95</v>
      </c>
    </row>
    <row r="364" spans="1:8" s="62" customFormat="1" ht="14.9" customHeight="1">
      <c r="A364" s="4">
        <v>44165</v>
      </c>
      <c r="B364" s="5" t="s">
        <v>2353</v>
      </c>
      <c r="C364" s="11" t="s">
        <v>264</v>
      </c>
      <c r="D364" s="11" t="s">
        <v>27</v>
      </c>
      <c r="E364" s="7">
        <v>17.440000000000001</v>
      </c>
      <c r="F364" s="7">
        <v>3.66</v>
      </c>
      <c r="G364" s="7">
        <f t="shared" si="22"/>
        <v>21.1</v>
      </c>
      <c r="H364" s="12" t="s">
        <v>8</v>
      </c>
    </row>
    <row r="365" spans="1:8" s="49" customFormat="1" ht="14.9" customHeight="1">
      <c r="A365" s="44">
        <v>44165</v>
      </c>
      <c r="B365" s="27" t="s">
        <v>2362</v>
      </c>
      <c r="C365" s="29" t="s">
        <v>93</v>
      </c>
      <c r="D365" s="24" t="s">
        <v>2361</v>
      </c>
      <c r="E365" s="22">
        <v>13.64</v>
      </c>
      <c r="F365" s="22">
        <v>2.86</v>
      </c>
      <c r="G365" s="22">
        <f t="shared" si="22"/>
        <v>16.5</v>
      </c>
      <c r="H365" s="9" t="s">
        <v>95</v>
      </c>
    </row>
    <row r="366" spans="1:8" ht="20.149999999999999" customHeight="1">
      <c r="A366" s="4">
        <v>44165</v>
      </c>
      <c r="B366" s="5" t="s">
        <v>2367</v>
      </c>
      <c r="C366" s="12" t="s">
        <v>93</v>
      </c>
      <c r="D366" s="11" t="s">
        <v>2366</v>
      </c>
      <c r="E366" s="7">
        <v>13.64</v>
      </c>
      <c r="F366" s="7">
        <v>2.86</v>
      </c>
      <c r="G366" s="25">
        <f t="shared" si="22"/>
        <v>16.5</v>
      </c>
      <c r="H366" s="9" t="s">
        <v>95</v>
      </c>
    </row>
    <row r="367" spans="1:8" s="62" customFormat="1">
      <c r="A367" s="4">
        <v>44165</v>
      </c>
      <c r="B367" s="5" t="s">
        <v>2448</v>
      </c>
      <c r="C367" s="12" t="s">
        <v>52</v>
      </c>
      <c r="D367" s="11" t="s">
        <v>2401</v>
      </c>
      <c r="E367" s="7">
        <v>70</v>
      </c>
      <c r="F367" s="7">
        <v>14.7</v>
      </c>
      <c r="G367" s="7">
        <f t="shared" si="22"/>
        <v>84.7</v>
      </c>
      <c r="H367" s="54" t="s">
        <v>46</v>
      </c>
    </row>
    <row r="368" spans="1:8" s="61" customFormat="1" ht="14.9" customHeight="1">
      <c r="A368" s="23">
        <v>44165</v>
      </c>
      <c r="B368" s="18" t="s">
        <v>2504</v>
      </c>
      <c r="C368" s="26" t="s">
        <v>44</v>
      </c>
      <c r="D368" s="17" t="s">
        <v>2503</v>
      </c>
      <c r="E368" s="25">
        <v>38.15</v>
      </c>
      <c r="F368" s="25">
        <v>8.01</v>
      </c>
      <c r="G368" s="25">
        <f t="shared" si="22"/>
        <v>46.16</v>
      </c>
      <c r="H368" s="9" t="s">
        <v>46</v>
      </c>
    </row>
    <row r="369" spans="1:8" s="61" customFormat="1" ht="14.25" customHeight="1">
      <c r="A369" s="23">
        <v>44165</v>
      </c>
      <c r="B369" s="18" t="s">
        <v>868</v>
      </c>
      <c r="C369" s="12" t="s">
        <v>93</v>
      </c>
      <c r="D369" s="17" t="s">
        <v>869</v>
      </c>
      <c r="E369" s="25">
        <v>33.44</v>
      </c>
      <c r="F369" s="25">
        <v>7.02</v>
      </c>
      <c r="G369" s="25">
        <f t="shared" si="22"/>
        <v>40.459999999999994</v>
      </c>
      <c r="H369" s="9" t="s">
        <v>95</v>
      </c>
    </row>
    <row r="370" spans="1:8" s="61" customFormat="1" ht="14.25" customHeight="1">
      <c r="A370" s="23">
        <v>44165</v>
      </c>
      <c r="B370" s="18" t="s">
        <v>1013</v>
      </c>
      <c r="C370" s="40" t="s">
        <v>982</v>
      </c>
      <c r="D370" s="26" t="s">
        <v>1014</v>
      </c>
      <c r="E370" s="25">
        <v>1294</v>
      </c>
      <c r="F370" s="25">
        <v>271.74</v>
      </c>
      <c r="G370" s="25">
        <v>1565.74</v>
      </c>
      <c r="H370" s="54" t="s">
        <v>984</v>
      </c>
    </row>
    <row r="371" spans="1:8" s="21" customFormat="1" ht="14.25" customHeight="1">
      <c r="A371" s="4">
        <v>44165</v>
      </c>
      <c r="B371" s="5" t="s">
        <v>1015</v>
      </c>
      <c r="C371" s="40" t="s">
        <v>982</v>
      </c>
      <c r="D371" s="14" t="s">
        <v>1014</v>
      </c>
      <c r="E371" s="7">
        <v>225.48</v>
      </c>
      <c r="F371" s="7">
        <v>47.35</v>
      </c>
      <c r="G371" s="7">
        <v>272.83</v>
      </c>
      <c r="H371" s="54" t="s">
        <v>984</v>
      </c>
    </row>
    <row r="372" spans="1:8" s="62" customFormat="1" ht="20.149999999999999" customHeight="1">
      <c r="A372" s="4">
        <v>44165</v>
      </c>
      <c r="B372" s="5" t="s">
        <v>2402</v>
      </c>
      <c r="C372" s="12" t="s">
        <v>460</v>
      </c>
      <c r="D372" s="17" t="s">
        <v>461</v>
      </c>
      <c r="E372" s="7">
        <v>9.4499999999999993</v>
      </c>
      <c r="F372" s="7">
        <v>0</v>
      </c>
      <c r="G372" s="25">
        <v>9.4499999999999993</v>
      </c>
      <c r="H372" s="9" t="s">
        <v>95</v>
      </c>
    </row>
    <row r="373" spans="1:8" s="62" customFormat="1" ht="14.9" customHeight="1">
      <c r="A373" s="4">
        <v>44165</v>
      </c>
      <c r="B373" s="10">
        <v>2011006</v>
      </c>
      <c r="C373" s="14" t="s">
        <v>217</v>
      </c>
      <c r="D373" s="17" t="s">
        <v>230</v>
      </c>
      <c r="E373" s="7">
        <v>5550</v>
      </c>
      <c r="F373" s="7">
        <v>1165.5</v>
      </c>
      <c r="G373" s="7">
        <f>E373+F373</f>
        <v>6715.5</v>
      </c>
      <c r="H373" s="9" t="s">
        <v>218</v>
      </c>
    </row>
    <row r="374" spans="1:8" s="64" customFormat="1" ht="14.9" customHeight="1">
      <c r="A374" s="44">
        <v>44165</v>
      </c>
      <c r="B374" s="64" t="s">
        <v>420</v>
      </c>
      <c r="C374" s="29" t="s">
        <v>399</v>
      </c>
      <c r="D374" s="24" t="s">
        <v>421</v>
      </c>
      <c r="E374" s="22">
        <v>7814.44</v>
      </c>
      <c r="F374" s="22">
        <v>1641.03</v>
      </c>
      <c r="G374" s="22">
        <v>9455.4699999999993</v>
      </c>
      <c r="H374" s="54" t="s">
        <v>150</v>
      </c>
    </row>
    <row r="375" spans="1:8" s="64" customFormat="1" ht="14.9" customHeight="1">
      <c r="A375" s="44">
        <v>44165</v>
      </c>
      <c r="B375" s="34">
        <v>12</v>
      </c>
      <c r="C375" s="30" t="s">
        <v>424</v>
      </c>
      <c r="D375" s="24" t="s">
        <v>440</v>
      </c>
      <c r="E375" s="22">
        <v>9111.57</v>
      </c>
      <c r="F375" s="22">
        <v>1913.43</v>
      </c>
      <c r="G375" s="22">
        <v>11025</v>
      </c>
      <c r="H375" s="9" t="s">
        <v>425</v>
      </c>
    </row>
    <row r="376" spans="1:8" s="64" customFormat="1" ht="14.9" customHeight="1">
      <c r="A376" s="44">
        <v>44165</v>
      </c>
      <c r="B376" s="34">
        <v>2000065227</v>
      </c>
      <c r="C376" s="30" t="s">
        <v>751</v>
      </c>
      <c r="D376" s="24" t="s">
        <v>762</v>
      </c>
      <c r="E376" s="22">
        <v>302.3</v>
      </c>
      <c r="F376" s="22">
        <v>63.48</v>
      </c>
      <c r="G376" s="25">
        <f t="shared" ref="G376:G392" si="23">E376+F376</f>
        <v>365.78000000000003</v>
      </c>
      <c r="H376" s="54" t="s">
        <v>150</v>
      </c>
    </row>
    <row r="377" spans="1:8" s="62" customFormat="1" ht="14.9" customHeight="1">
      <c r="A377" s="4">
        <v>44165</v>
      </c>
      <c r="B377" s="5" t="s">
        <v>800</v>
      </c>
      <c r="C377" s="12" t="s">
        <v>775</v>
      </c>
      <c r="D377" s="11" t="s">
        <v>801</v>
      </c>
      <c r="E377" s="7">
        <v>2479.69</v>
      </c>
      <c r="F377" s="7">
        <v>520.73</v>
      </c>
      <c r="G377" s="7">
        <f t="shared" si="23"/>
        <v>3000.42</v>
      </c>
      <c r="H377" s="54" t="s">
        <v>150</v>
      </c>
    </row>
    <row r="378" spans="1:8" s="62" customFormat="1" ht="14.9" customHeight="1">
      <c r="A378" s="4">
        <v>44165</v>
      </c>
      <c r="B378" s="5" t="s">
        <v>1468</v>
      </c>
      <c r="C378" s="12" t="s">
        <v>1456</v>
      </c>
      <c r="D378" s="11" t="s">
        <v>1469</v>
      </c>
      <c r="E378" s="7">
        <v>1100</v>
      </c>
      <c r="F378" s="7">
        <v>231</v>
      </c>
      <c r="G378" s="25">
        <f t="shared" si="23"/>
        <v>1331</v>
      </c>
      <c r="H378" s="9" t="s">
        <v>369</v>
      </c>
    </row>
    <row r="379" spans="1:8" s="61" customFormat="1" ht="12.75" customHeight="1">
      <c r="A379" s="23">
        <v>44165</v>
      </c>
      <c r="B379" s="18" t="s">
        <v>1773</v>
      </c>
      <c r="C379" s="15" t="s">
        <v>475</v>
      </c>
      <c r="D379" s="17" t="s">
        <v>1767</v>
      </c>
      <c r="E379" s="25">
        <v>147.46</v>
      </c>
      <c r="F379" s="25">
        <v>30.97</v>
      </c>
      <c r="G379" s="25">
        <f t="shared" si="23"/>
        <v>178.43</v>
      </c>
      <c r="H379" s="9" t="s">
        <v>369</v>
      </c>
    </row>
    <row r="380" spans="1:8" s="21" customFormat="1">
      <c r="A380" s="4">
        <v>44165</v>
      </c>
      <c r="B380" s="5" t="s">
        <v>2184</v>
      </c>
      <c r="C380" s="12" t="s">
        <v>52</v>
      </c>
      <c r="D380" s="11" t="s">
        <v>2183</v>
      </c>
      <c r="E380" s="7">
        <v>2182.6</v>
      </c>
      <c r="F380" s="7">
        <v>458.35</v>
      </c>
      <c r="G380" s="25">
        <f t="shared" si="23"/>
        <v>2640.95</v>
      </c>
      <c r="H380" s="54" t="s">
        <v>1335</v>
      </c>
    </row>
    <row r="381" spans="1:8" ht="20.149999999999999" customHeight="1">
      <c r="A381" s="4">
        <v>44165</v>
      </c>
      <c r="B381" s="21">
        <v>7061895921</v>
      </c>
      <c r="C381" s="21" t="s">
        <v>347</v>
      </c>
      <c r="D381" s="21" t="s">
        <v>2111</v>
      </c>
      <c r="E381" s="7">
        <v>6213</v>
      </c>
      <c r="F381" s="7">
        <v>1304.73</v>
      </c>
      <c r="G381" s="7">
        <f t="shared" si="23"/>
        <v>7517.73</v>
      </c>
      <c r="H381" s="9" t="s">
        <v>41</v>
      </c>
    </row>
    <row r="382" spans="1:8" s="21" customFormat="1" ht="16.399999999999999" customHeight="1">
      <c r="A382" s="4">
        <v>44165</v>
      </c>
      <c r="B382" s="21">
        <v>7061895923</v>
      </c>
      <c r="C382" s="21" t="s">
        <v>347</v>
      </c>
      <c r="D382" s="21" t="s">
        <v>2164</v>
      </c>
      <c r="E382" s="7">
        <v>145.05000000000001</v>
      </c>
      <c r="F382" s="7">
        <v>30.46</v>
      </c>
      <c r="G382" s="25">
        <f t="shared" si="23"/>
        <v>175.51000000000002</v>
      </c>
      <c r="H382" s="9" t="s">
        <v>41</v>
      </c>
    </row>
    <row r="383" spans="1:8" ht="20.149999999999999" customHeight="1">
      <c r="A383" s="4">
        <v>44165</v>
      </c>
      <c r="B383" s="10" t="s">
        <v>2135</v>
      </c>
      <c r="C383" s="12" t="s">
        <v>468</v>
      </c>
      <c r="D383" s="14" t="s">
        <v>2133</v>
      </c>
      <c r="E383" s="7">
        <v>1618.5</v>
      </c>
      <c r="F383" s="7">
        <v>339.89</v>
      </c>
      <c r="G383" s="7">
        <f t="shared" si="23"/>
        <v>1958.3899999999999</v>
      </c>
      <c r="H383" s="9" t="s">
        <v>2134</v>
      </c>
    </row>
    <row r="384" spans="1:8" ht="16.399999999999999" customHeight="1">
      <c r="A384" s="4">
        <v>44165</v>
      </c>
      <c r="B384" s="10" t="s">
        <v>2024</v>
      </c>
      <c r="C384" s="14" t="s">
        <v>588</v>
      </c>
      <c r="D384" s="11" t="s">
        <v>2023</v>
      </c>
      <c r="E384" s="7">
        <v>600</v>
      </c>
      <c r="F384" s="7">
        <v>126</v>
      </c>
      <c r="G384" s="25">
        <f t="shared" si="23"/>
        <v>726</v>
      </c>
      <c r="H384" s="54" t="s">
        <v>134</v>
      </c>
    </row>
    <row r="385" spans="1:8" s="61" customFormat="1" ht="16.399999999999999" customHeight="1">
      <c r="A385" s="23">
        <v>44166</v>
      </c>
      <c r="B385" s="18">
        <v>204048</v>
      </c>
      <c r="C385" s="26" t="s">
        <v>1439</v>
      </c>
      <c r="D385" s="11" t="s">
        <v>2126</v>
      </c>
      <c r="E385" s="25">
        <v>376</v>
      </c>
      <c r="F385" s="25">
        <v>78.959999999999994</v>
      </c>
      <c r="G385" s="25">
        <f t="shared" si="23"/>
        <v>454.96</v>
      </c>
      <c r="H385" s="9" t="s">
        <v>369</v>
      </c>
    </row>
    <row r="386" spans="1:8" s="61" customFormat="1" ht="14.25" customHeight="1">
      <c r="A386" s="23">
        <v>44166</v>
      </c>
      <c r="B386" s="18">
        <v>8250183843</v>
      </c>
      <c r="C386" s="15" t="s">
        <v>29</v>
      </c>
      <c r="D386" s="11" t="s">
        <v>7</v>
      </c>
      <c r="E386" s="25">
        <v>111.1</v>
      </c>
      <c r="F386" s="25">
        <v>23.33</v>
      </c>
      <c r="G386" s="25">
        <f t="shared" si="23"/>
        <v>134.43</v>
      </c>
      <c r="H386" s="54" t="s">
        <v>8</v>
      </c>
    </row>
    <row r="387" spans="1:8" s="61" customFormat="1" ht="14.25" customHeight="1">
      <c r="A387" s="23">
        <v>44166</v>
      </c>
      <c r="B387" s="50">
        <v>212745227</v>
      </c>
      <c r="C387" s="14" t="s">
        <v>472</v>
      </c>
      <c r="D387" s="50" t="s">
        <v>2319</v>
      </c>
      <c r="E387" s="25">
        <v>46.24</v>
      </c>
      <c r="F387" s="25">
        <v>9.7100000000000009</v>
      </c>
      <c r="G387" s="25">
        <f t="shared" si="23"/>
        <v>55.95</v>
      </c>
      <c r="H387" s="9" t="s">
        <v>95</v>
      </c>
    </row>
    <row r="388" spans="1:8" s="50" customFormat="1" ht="15" customHeight="1">
      <c r="A388" s="23">
        <v>44166</v>
      </c>
      <c r="B388" s="18" t="s">
        <v>2338</v>
      </c>
      <c r="C388" s="12" t="s">
        <v>343</v>
      </c>
      <c r="D388" s="17" t="s">
        <v>27</v>
      </c>
      <c r="E388" s="25">
        <v>321.55</v>
      </c>
      <c r="F388" s="25">
        <v>67.53</v>
      </c>
      <c r="G388" s="25">
        <f t="shared" si="23"/>
        <v>389.08000000000004</v>
      </c>
      <c r="H388" s="9" t="s">
        <v>8</v>
      </c>
    </row>
    <row r="389" spans="1:8" ht="20.149999999999999" customHeight="1">
      <c r="A389" s="4">
        <v>44166</v>
      </c>
      <c r="B389" s="5">
        <v>4090821940</v>
      </c>
      <c r="C389" s="14" t="s">
        <v>107</v>
      </c>
      <c r="D389" s="11" t="s">
        <v>27</v>
      </c>
      <c r="E389" s="22">
        <v>154.5</v>
      </c>
      <c r="F389" s="7">
        <v>32.450000000000003</v>
      </c>
      <c r="G389" s="22">
        <f t="shared" si="23"/>
        <v>186.95</v>
      </c>
      <c r="H389" s="9" t="s">
        <v>8</v>
      </c>
    </row>
    <row r="390" spans="1:8" s="62" customFormat="1" ht="14.9" customHeight="1">
      <c r="A390" s="4">
        <v>44166</v>
      </c>
      <c r="B390" s="5">
        <v>8250183844</v>
      </c>
      <c r="C390" s="12" t="s">
        <v>29</v>
      </c>
      <c r="D390" s="11" t="s">
        <v>7</v>
      </c>
      <c r="E390" s="7">
        <v>826.8</v>
      </c>
      <c r="F390" s="7">
        <v>173.63</v>
      </c>
      <c r="G390" s="25">
        <f t="shared" si="23"/>
        <v>1000.43</v>
      </c>
      <c r="H390" s="54" t="s">
        <v>8</v>
      </c>
    </row>
    <row r="391" spans="1:8" s="21" customFormat="1" ht="14.9" customHeight="1">
      <c r="A391" s="4">
        <v>44166</v>
      </c>
      <c r="B391" s="5" t="s">
        <v>2352</v>
      </c>
      <c r="C391" s="12" t="s">
        <v>343</v>
      </c>
      <c r="D391" s="11" t="s">
        <v>27</v>
      </c>
      <c r="E391" s="7">
        <v>119.27</v>
      </c>
      <c r="F391" s="7">
        <v>25.05</v>
      </c>
      <c r="G391" s="7">
        <f t="shared" si="23"/>
        <v>144.32</v>
      </c>
      <c r="H391" s="9" t="s">
        <v>8</v>
      </c>
    </row>
    <row r="392" spans="1:8" s="21" customFormat="1" ht="20.149999999999999" customHeight="1">
      <c r="A392" s="4">
        <v>44166</v>
      </c>
      <c r="B392" s="5" t="s">
        <v>2372</v>
      </c>
      <c r="C392" s="12" t="s">
        <v>1341</v>
      </c>
      <c r="D392" s="12" t="s">
        <v>2371</v>
      </c>
      <c r="E392" s="7">
        <v>950</v>
      </c>
      <c r="F392" s="7">
        <v>199.5</v>
      </c>
      <c r="G392" s="25">
        <f t="shared" si="23"/>
        <v>1149.5</v>
      </c>
      <c r="H392" s="54" t="s">
        <v>79</v>
      </c>
    </row>
    <row r="393" spans="1:8" s="21" customFormat="1" ht="20.149999999999999" customHeight="1">
      <c r="A393" s="4">
        <v>44166</v>
      </c>
      <c r="B393" s="5" t="s">
        <v>2374</v>
      </c>
      <c r="C393" s="12" t="s">
        <v>2373</v>
      </c>
      <c r="D393" s="11" t="s">
        <v>7</v>
      </c>
      <c r="E393" s="7">
        <v>230</v>
      </c>
      <c r="F393" s="7">
        <v>0</v>
      </c>
      <c r="G393" s="7">
        <v>230</v>
      </c>
      <c r="H393" s="9" t="s">
        <v>8</v>
      </c>
    </row>
    <row r="394" spans="1:8" s="21" customFormat="1" ht="20.149999999999999" customHeight="1">
      <c r="A394" s="4">
        <v>44166</v>
      </c>
      <c r="B394" s="5" t="s">
        <v>2394</v>
      </c>
      <c r="C394" s="12" t="s">
        <v>1227</v>
      </c>
      <c r="D394" s="12" t="s">
        <v>2393</v>
      </c>
      <c r="E394" s="7">
        <v>157.27000000000001</v>
      </c>
      <c r="F394" s="7">
        <v>475.4</v>
      </c>
      <c r="G394" s="25">
        <f>E394+F394</f>
        <v>632.66999999999996</v>
      </c>
      <c r="H394" s="9" t="s">
        <v>95</v>
      </c>
    </row>
    <row r="395" spans="1:8" s="21" customFormat="1" ht="20.149999999999999" customHeight="1">
      <c r="A395" s="4">
        <v>44166</v>
      </c>
      <c r="B395" s="37" t="s">
        <v>651</v>
      </c>
      <c r="C395" s="14" t="s">
        <v>629</v>
      </c>
      <c r="D395" s="14" t="s">
        <v>652</v>
      </c>
      <c r="E395" s="7">
        <v>2187.5</v>
      </c>
      <c r="F395" s="7">
        <v>459.38</v>
      </c>
      <c r="G395" s="7">
        <v>2646.88</v>
      </c>
      <c r="H395" s="9" t="s">
        <v>369</v>
      </c>
    </row>
    <row r="396" spans="1:8" s="21" customFormat="1" ht="20.149999999999999" customHeight="1">
      <c r="A396" s="4">
        <v>44166</v>
      </c>
      <c r="B396" s="37" t="s">
        <v>675</v>
      </c>
      <c r="C396" s="14" t="s">
        <v>629</v>
      </c>
      <c r="D396" s="14" t="s">
        <v>676</v>
      </c>
      <c r="E396" s="7">
        <v>1087.5</v>
      </c>
      <c r="F396" s="7">
        <v>228.38</v>
      </c>
      <c r="G396" s="25">
        <v>1315.88</v>
      </c>
      <c r="H396" s="9" t="s">
        <v>369</v>
      </c>
    </row>
    <row r="397" spans="1:8" s="21" customFormat="1" ht="19.5" customHeight="1">
      <c r="A397" s="4">
        <v>44166</v>
      </c>
      <c r="B397" s="5" t="s">
        <v>2261</v>
      </c>
      <c r="C397" s="12" t="s">
        <v>1139</v>
      </c>
      <c r="D397" s="11" t="s">
        <v>2260</v>
      </c>
      <c r="E397" s="25">
        <v>8.26</v>
      </c>
      <c r="F397" s="25">
        <v>1.73</v>
      </c>
      <c r="G397" s="25">
        <f>E397+F397</f>
        <v>9.99</v>
      </c>
      <c r="H397" s="9" t="s">
        <v>2253</v>
      </c>
    </row>
    <row r="398" spans="1:8" s="62" customFormat="1" ht="19.5" customHeight="1">
      <c r="A398" s="4">
        <v>44166</v>
      </c>
      <c r="B398" s="5" t="s">
        <v>2263</v>
      </c>
      <c r="C398" s="15" t="s">
        <v>677</v>
      </c>
      <c r="D398" s="11" t="s">
        <v>2252</v>
      </c>
      <c r="E398" s="25">
        <v>115</v>
      </c>
      <c r="F398" s="7">
        <v>24.15</v>
      </c>
      <c r="G398" s="7">
        <f>E398+F398</f>
        <v>139.15</v>
      </c>
      <c r="H398" s="9" t="s">
        <v>2253</v>
      </c>
    </row>
    <row r="399" spans="1:8" s="62" customFormat="1" ht="20.149999999999999" customHeight="1">
      <c r="A399" s="23">
        <v>44166</v>
      </c>
      <c r="B399" s="5" t="s">
        <v>1063</v>
      </c>
      <c r="C399" s="12" t="s">
        <v>1051</v>
      </c>
      <c r="D399" s="12" t="s">
        <v>1052</v>
      </c>
      <c r="E399" s="7">
        <v>8</v>
      </c>
      <c r="F399" s="7">
        <v>1.68</v>
      </c>
      <c r="G399" s="7">
        <v>9.68</v>
      </c>
      <c r="H399" s="54" t="s">
        <v>984</v>
      </c>
    </row>
    <row r="400" spans="1:8" s="62" customFormat="1" ht="14.25" customHeight="1">
      <c r="A400" s="23">
        <v>44166</v>
      </c>
      <c r="B400" s="5" t="s">
        <v>900</v>
      </c>
      <c r="C400" s="14" t="s">
        <v>878</v>
      </c>
      <c r="D400" s="14" t="s">
        <v>901</v>
      </c>
      <c r="E400" s="7">
        <v>155</v>
      </c>
      <c r="F400" s="7">
        <v>32.549999999999997</v>
      </c>
      <c r="G400" s="7">
        <v>187.55</v>
      </c>
      <c r="H400" s="9" t="s">
        <v>806</v>
      </c>
    </row>
    <row r="401" spans="1:8" s="62" customFormat="1" ht="14.25" customHeight="1">
      <c r="A401" s="4">
        <v>44166</v>
      </c>
      <c r="B401" s="5">
        <v>204047</v>
      </c>
      <c r="C401" s="14" t="s">
        <v>1439</v>
      </c>
      <c r="D401" s="17" t="s">
        <v>2170</v>
      </c>
      <c r="E401" s="7">
        <v>405.8</v>
      </c>
      <c r="F401" s="7">
        <v>85.22</v>
      </c>
      <c r="G401" s="25">
        <f t="shared" ref="G401:G429" si="24">E401+F401</f>
        <v>491.02</v>
      </c>
      <c r="H401" s="9" t="s">
        <v>1335</v>
      </c>
    </row>
    <row r="402" spans="1:8" s="50" customFormat="1" ht="14.9" customHeight="1">
      <c r="A402" s="23">
        <v>44166</v>
      </c>
      <c r="B402" s="32">
        <v>4201101</v>
      </c>
      <c r="C402" s="26" t="s">
        <v>1914</v>
      </c>
      <c r="D402" s="17" t="s">
        <v>1915</v>
      </c>
      <c r="E402" s="25">
        <v>8595.6</v>
      </c>
      <c r="F402" s="25">
        <v>1805.08</v>
      </c>
      <c r="G402" s="25">
        <f t="shared" si="24"/>
        <v>10400.68</v>
      </c>
      <c r="H402" s="54" t="s">
        <v>41</v>
      </c>
    </row>
    <row r="403" spans="1:8" s="62" customFormat="1" ht="20.149999999999999" customHeight="1">
      <c r="A403" s="4">
        <v>44166</v>
      </c>
      <c r="B403" s="5" t="s">
        <v>2210</v>
      </c>
      <c r="C403" s="14" t="s">
        <v>1439</v>
      </c>
      <c r="D403" s="11" t="s">
        <v>2209</v>
      </c>
      <c r="E403" s="25">
        <v>3512.2</v>
      </c>
      <c r="F403" s="7">
        <v>737.56</v>
      </c>
      <c r="G403" s="25">
        <f t="shared" si="24"/>
        <v>4249.76</v>
      </c>
      <c r="H403" s="9" t="s">
        <v>1335</v>
      </c>
    </row>
    <row r="404" spans="1:8" s="62" customFormat="1" ht="15" customHeight="1">
      <c r="A404" s="4">
        <v>44166</v>
      </c>
      <c r="B404" s="10" t="s">
        <v>2493</v>
      </c>
      <c r="C404" s="14" t="s">
        <v>928</v>
      </c>
      <c r="D404" s="11" t="s">
        <v>2492</v>
      </c>
      <c r="E404" s="25">
        <v>5571</v>
      </c>
      <c r="F404" s="7">
        <v>1169.98</v>
      </c>
      <c r="G404" s="25">
        <f t="shared" si="24"/>
        <v>6740.98</v>
      </c>
      <c r="H404" s="54" t="s">
        <v>2001</v>
      </c>
    </row>
    <row r="405" spans="1:8" s="61" customFormat="1" ht="15" customHeight="1">
      <c r="A405" s="23">
        <v>44167</v>
      </c>
      <c r="B405" s="50" t="s">
        <v>2201</v>
      </c>
      <c r="C405" s="50" t="s">
        <v>2200</v>
      </c>
      <c r="D405" s="21" t="s">
        <v>27</v>
      </c>
      <c r="E405" s="25">
        <v>305</v>
      </c>
      <c r="F405" s="25">
        <v>64.05</v>
      </c>
      <c r="G405" s="25">
        <f t="shared" si="24"/>
        <v>369.05</v>
      </c>
      <c r="H405" s="9" t="s">
        <v>8</v>
      </c>
    </row>
    <row r="406" spans="1:8" s="21" customFormat="1" ht="14.25" customHeight="1">
      <c r="A406" s="4">
        <v>44167</v>
      </c>
      <c r="B406" s="5" t="s">
        <v>2213</v>
      </c>
      <c r="C406" s="14" t="s">
        <v>1624</v>
      </c>
      <c r="D406" s="11" t="s">
        <v>7</v>
      </c>
      <c r="E406" s="7">
        <v>876.27</v>
      </c>
      <c r="F406" s="7">
        <v>184.02</v>
      </c>
      <c r="G406" s="7">
        <f t="shared" si="24"/>
        <v>1060.29</v>
      </c>
      <c r="H406" s="9" t="s">
        <v>8</v>
      </c>
    </row>
    <row r="407" spans="1:8" s="21" customFormat="1" ht="20.149999999999999" customHeight="1">
      <c r="A407" s="4">
        <v>44167</v>
      </c>
      <c r="B407" s="77" t="s">
        <v>2340</v>
      </c>
      <c r="C407" s="14" t="s">
        <v>2339</v>
      </c>
      <c r="D407" s="11" t="s">
        <v>27</v>
      </c>
      <c r="E407" s="7">
        <v>99.85</v>
      </c>
      <c r="F407" s="7">
        <v>20.97</v>
      </c>
      <c r="G407" s="7">
        <f t="shared" si="24"/>
        <v>120.82</v>
      </c>
      <c r="H407" s="54" t="s">
        <v>8</v>
      </c>
    </row>
    <row r="408" spans="1:8" s="62" customFormat="1" ht="20.149999999999999" customHeight="1">
      <c r="A408" s="4">
        <v>44167</v>
      </c>
      <c r="B408" s="5" t="s">
        <v>2344</v>
      </c>
      <c r="C408" s="12" t="s">
        <v>2146</v>
      </c>
      <c r="D408" s="11" t="s">
        <v>2343</v>
      </c>
      <c r="E408" s="7">
        <v>3275</v>
      </c>
      <c r="F408" s="7">
        <v>687.75</v>
      </c>
      <c r="G408" s="25">
        <f t="shared" si="24"/>
        <v>3962.75</v>
      </c>
      <c r="H408" s="54" t="s">
        <v>150</v>
      </c>
    </row>
    <row r="409" spans="1:8" s="50" customFormat="1" ht="15" customHeight="1">
      <c r="A409" s="23">
        <v>44167</v>
      </c>
      <c r="B409" s="18">
        <v>62157642</v>
      </c>
      <c r="C409" s="15" t="s">
        <v>264</v>
      </c>
      <c r="D409" s="17" t="s">
        <v>27</v>
      </c>
      <c r="E409" s="25">
        <v>107.95</v>
      </c>
      <c r="F409" s="25">
        <v>22.67</v>
      </c>
      <c r="G409" s="25">
        <f t="shared" si="24"/>
        <v>130.62</v>
      </c>
      <c r="H409" s="12" t="s">
        <v>8</v>
      </c>
    </row>
    <row r="410" spans="1:8" s="50" customFormat="1" ht="20.149999999999999" customHeight="1">
      <c r="A410" s="23">
        <v>44167</v>
      </c>
      <c r="B410" s="18">
        <v>62157643</v>
      </c>
      <c r="C410" s="15" t="s">
        <v>264</v>
      </c>
      <c r="D410" s="17" t="s">
        <v>27</v>
      </c>
      <c r="E410" s="25">
        <v>1019.46</v>
      </c>
      <c r="F410" s="25">
        <v>214.09</v>
      </c>
      <c r="G410" s="25">
        <f t="shared" si="24"/>
        <v>1233.55</v>
      </c>
      <c r="H410" s="12" t="s">
        <v>8</v>
      </c>
    </row>
    <row r="411" spans="1:8" s="62" customFormat="1" ht="20.149999999999999" customHeight="1">
      <c r="A411" s="4">
        <v>44167</v>
      </c>
      <c r="B411" s="10" t="s">
        <v>2416</v>
      </c>
      <c r="C411" s="12" t="s">
        <v>1044</v>
      </c>
      <c r="D411" s="14" t="s">
        <v>2415</v>
      </c>
      <c r="E411" s="22">
        <v>38</v>
      </c>
      <c r="F411" s="22">
        <v>7.98</v>
      </c>
      <c r="G411" s="22">
        <f t="shared" si="24"/>
        <v>45.980000000000004</v>
      </c>
      <c r="H411" s="9" t="s">
        <v>369</v>
      </c>
    </row>
    <row r="412" spans="1:8" s="62" customFormat="1" ht="15" customHeight="1">
      <c r="A412" s="4">
        <v>44167</v>
      </c>
      <c r="B412" s="5" t="s">
        <v>980</v>
      </c>
      <c r="C412" s="12" t="s">
        <v>964</v>
      </c>
      <c r="D412" s="11" t="s">
        <v>965</v>
      </c>
      <c r="E412" s="22">
        <v>176.98</v>
      </c>
      <c r="F412" s="22">
        <v>37.17</v>
      </c>
      <c r="G412" s="25">
        <f t="shared" si="24"/>
        <v>214.14999999999998</v>
      </c>
      <c r="H412" s="9" t="s">
        <v>966</v>
      </c>
    </row>
    <row r="413" spans="1:8" s="62" customFormat="1" ht="15" customHeight="1">
      <c r="A413" s="4">
        <v>44167</v>
      </c>
      <c r="B413" s="5" t="s">
        <v>2398</v>
      </c>
      <c r="C413" s="12" t="s">
        <v>683</v>
      </c>
      <c r="D413" s="17" t="s">
        <v>2399</v>
      </c>
      <c r="E413" s="7">
        <v>1000</v>
      </c>
      <c r="F413" s="7">
        <v>210</v>
      </c>
      <c r="G413" s="7">
        <f t="shared" si="24"/>
        <v>1210</v>
      </c>
      <c r="H413" s="9" t="s">
        <v>959</v>
      </c>
    </row>
    <row r="414" spans="1:8" s="61" customFormat="1" ht="14.9" customHeight="1">
      <c r="A414" s="4">
        <v>44167</v>
      </c>
      <c r="B414" s="18" t="s">
        <v>1294</v>
      </c>
      <c r="C414" s="26" t="s">
        <v>1285</v>
      </c>
      <c r="D414" s="15" t="s">
        <v>1286</v>
      </c>
      <c r="E414" s="25">
        <v>9629.15</v>
      </c>
      <c r="F414" s="25">
        <v>2022.12</v>
      </c>
      <c r="G414" s="25">
        <f t="shared" si="24"/>
        <v>11651.27</v>
      </c>
      <c r="H414" s="9" t="s">
        <v>179</v>
      </c>
    </row>
    <row r="415" spans="1:8" s="62" customFormat="1" ht="14.25" customHeight="1">
      <c r="A415" s="4">
        <v>44168</v>
      </c>
      <c r="B415" s="5" t="s">
        <v>2240</v>
      </c>
      <c r="C415" s="14" t="s">
        <v>2239</v>
      </c>
      <c r="D415" s="11" t="s">
        <v>7</v>
      </c>
      <c r="E415" s="22">
        <v>100</v>
      </c>
      <c r="F415" s="22">
        <v>21</v>
      </c>
      <c r="G415" s="25">
        <f t="shared" si="24"/>
        <v>121</v>
      </c>
      <c r="H415" s="9" t="s">
        <v>8</v>
      </c>
    </row>
    <row r="416" spans="1:8" s="21" customFormat="1" ht="15" customHeight="1">
      <c r="A416" s="4">
        <v>44168</v>
      </c>
      <c r="B416" s="5" t="s">
        <v>2351</v>
      </c>
      <c r="C416" s="12" t="s">
        <v>126</v>
      </c>
      <c r="D416" s="11" t="s">
        <v>27</v>
      </c>
      <c r="E416" s="7">
        <v>1884</v>
      </c>
      <c r="F416" s="7">
        <v>395.64</v>
      </c>
      <c r="G416" s="7">
        <f t="shared" si="24"/>
        <v>2279.64</v>
      </c>
      <c r="H416" s="9" t="s">
        <v>8</v>
      </c>
    </row>
    <row r="417" spans="1:8" s="21" customFormat="1" ht="20.149999999999999" customHeight="1">
      <c r="A417" s="4">
        <v>44168</v>
      </c>
      <c r="B417" s="21">
        <v>8250185238</v>
      </c>
      <c r="C417" s="14" t="s">
        <v>29</v>
      </c>
      <c r="D417" s="21" t="s">
        <v>2378</v>
      </c>
      <c r="E417" s="25">
        <v>387.28</v>
      </c>
      <c r="F417" s="25">
        <v>81.33</v>
      </c>
      <c r="G417" s="25">
        <f t="shared" si="24"/>
        <v>468.60999999999996</v>
      </c>
      <c r="H417" s="9" t="s">
        <v>8</v>
      </c>
    </row>
    <row r="418" spans="1:8" s="21" customFormat="1" ht="20.149999999999999" customHeight="1">
      <c r="A418" s="4">
        <v>44168</v>
      </c>
      <c r="B418" s="5">
        <v>4090823100</v>
      </c>
      <c r="C418" s="14" t="s">
        <v>107</v>
      </c>
      <c r="D418" s="11" t="s">
        <v>27</v>
      </c>
      <c r="E418" s="25">
        <v>32.729999999999997</v>
      </c>
      <c r="F418" s="25">
        <v>6.87</v>
      </c>
      <c r="G418" s="25">
        <f t="shared" si="24"/>
        <v>39.599999999999994</v>
      </c>
      <c r="H418" s="9" t="s">
        <v>8</v>
      </c>
    </row>
    <row r="419" spans="1:8" s="61" customFormat="1" ht="20.149999999999999" customHeight="1">
      <c r="A419" s="23">
        <v>44168</v>
      </c>
      <c r="B419" s="18" t="s">
        <v>2388</v>
      </c>
      <c r="C419" s="15" t="s">
        <v>264</v>
      </c>
      <c r="D419" s="17" t="s">
        <v>27</v>
      </c>
      <c r="E419" s="25">
        <v>47.07</v>
      </c>
      <c r="F419" s="25">
        <v>9.8800000000000008</v>
      </c>
      <c r="G419" s="25">
        <f t="shared" si="24"/>
        <v>56.95</v>
      </c>
      <c r="H419" s="12" t="s">
        <v>8</v>
      </c>
    </row>
    <row r="420" spans="1:8" s="61" customFormat="1" ht="14.25" customHeight="1">
      <c r="A420" s="23">
        <v>44168</v>
      </c>
      <c r="B420" s="35">
        <v>106208</v>
      </c>
      <c r="C420" s="15" t="s">
        <v>2497</v>
      </c>
      <c r="D420" s="17" t="s">
        <v>2401</v>
      </c>
      <c r="E420" s="25">
        <v>28.1</v>
      </c>
      <c r="F420" s="25">
        <v>5.9</v>
      </c>
      <c r="G420" s="25">
        <f t="shared" si="24"/>
        <v>34</v>
      </c>
      <c r="H420" s="54" t="s">
        <v>8</v>
      </c>
    </row>
    <row r="421" spans="1:8" s="62" customFormat="1" ht="14.25" customHeight="1">
      <c r="A421" s="4">
        <v>44168</v>
      </c>
      <c r="B421" s="5" t="s">
        <v>2154</v>
      </c>
      <c r="C421" s="12" t="s">
        <v>764</v>
      </c>
      <c r="D421" s="11" t="s">
        <v>2153</v>
      </c>
      <c r="E421" s="25">
        <v>1461.57</v>
      </c>
      <c r="F421" s="25">
        <v>306.93</v>
      </c>
      <c r="G421" s="25">
        <f t="shared" si="24"/>
        <v>1768.5</v>
      </c>
      <c r="H421" s="12" t="s">
        <v>150</v>
      </c>
    </row>
    <row r="422" spans="1:8" s="62" customFormat="1" ht="15" customHeight="1">
      <c r="A422" s="4">
        <v>44169</v>
      </c>
      <c r="B422" s="5" t="s">
        <v>2228</v>
      </c>
      <c r="C422" s="12" t="s">
        <v>1436</v>
      </c>
      <c r="D422" s="11" t="s">
        <v>27</v>
      </c>
      <c r="E422" s="25">
        <v>1225</v>
      </c>
      <c r="F422" s="25">
        <v>257.25</v>
      </c>
      <c r="G422" s="25">
        <f t="shared" si="24"/>
        <v>1482.25</v>
      </c>
      <c r="H422" s="9" t="s">
        <v>8</v>
      </c>
    </row>
    <row r="423" spans="1:8" ht="15" customHeight="1">
      <c r="A423" s="4">
        <v>44169</v>
      </c>
      <c r="B423" s="5">
        <v>9543624667</v>
      </c>
      <c r="C423" s="29" t="s">
        <v>126</v>
      </c>
      <c r="D423" s="24" t="s">
        <v>27</v>
      </c>
      <c r="E423" s="25">
        <v>423</v>
      </c>
      <c r="F423" s="25">
        <v>88.83</v>
      </c>
      <c r="G423" s="25">
        <f t="shared" si="24"/>
        <v>511.83</v>
      </c>
      <c r="H423" s="9" t="s">
        <v>8</v>
      </c>
    </row>
    <row r="424" spans="1:8">
      <c r="A424" s="4">
        <v>44169</v>
      </c>
      <c r="B424" s="5" t="s">
        <v>2363</v>
      </c>
      <c r="C424" s="29" t="s">
        <v>2093</v>
      </c>
      <c r="D424" s="24" t="s">
        <v>27</v>
      </c>
      <c r="E424" s="25">
        <v>51.91</v>
      </c>
      <c r="F424" s="25">
        <v>10.9</v>
      </c>
      <c r="G424" s="25">
        <f t="shared" si="24"/>
        <v>62.809999999999995</v>
      </c>
      <c r="H424" s="54" t="s">
        <v>8</v>
      </c>
    </row>
    <row r="425" spans="1:8">
      <c r="A425" s="4">
        <v>44169</v>
      </c>
      <c r="B425" s="5" t="s">
        <v>2380</v>
      </c>
      <c r="C425" s="30" t="s">
        <v>107</v>
      </c>
      <c r="D425" s="24" t="s">
        <v>27</v>
      </c>
      <c r="E425" s="25">
        <v>217.93</v>
      </c>
      <c r="F425" s="25">
        <v>45.77</v>
      </c>
      <c r="G425" s="25">
        <f t="shared" si="24"/>
        <v>263.7</v>
      </c>
      <c r="H425" s="9" t="s">
        <v>8</v>
      </c>
    </row>
    <row r="426" spans="1:8">
      <c r="A426" s="4">
        <v>44169</v>
      </c>
      <c r="B426" s="10" t="s">
        <v>2397</v>
      </c>
      <c r="C426" s="14" t="s">
        <v>2032</v>
      </c>
      <c r="D426" s="14" t="s">
        <v>7</v>
      </c>
      <c r="E426" s="25">
        <v>300</v>
      </c>
      <c r="F426" s="25">
        <v>63</v>
      </c>
      <c r="G426" s="25">
        <f t="shared" si="24"/>
        <v>363</v>
      </c>
      <c r="H426" s="9" t="s">
        <v>8</v>
      </c>
    </row>
    <row r="427" spans="1:8" s="62" customFormat="1" ht="12.75" customHeight="1">
      <c r="A427" s="4">
        <v>44169</v>
      </c>
      <c r="B427" s="5" t="s">
        <v>1361</v>
      </c>
      <c r="C427" s="9" t="s">
        <v>1356</v>
      </c>
      <c r="D427" s="11" t="s">
        <v>1358</v>
      </c>
      <c r="E427" s="25">
        <v>500</v>
      </c>
      <c r="F427" s="25">
        <v>105</v>
      </c>
      <c r="G427" s="25">
        <f t="shared" si="24"/>
        <v>605</v>
      </c>
      <c r="H427" s="9" t="s">
        <v>369</v>
      </c>
    </row>
    <row r="428" spans="1:8" s="21" customFormat="1" ht="14.9" customHeight="1">
      <c r="A428" s="4">
        <v>44169</v>
      </c>
      <c r="B428" s="5" t="s">
        <v>301</v>
      </c>
      <c r="C428" s="12" t="s">
        <v>288</v>
      </c>
      <c r="D428" s="12" t="s">
        <v>289</v>
      </c>
      <c r="E428" s="25">
        <v>12.17</v>
      </c>
      <c r="F428" s="25">
        <v>2.56</v>
      </c>
      <c r="G428" s="25">
        <f t="shared" si="24"/>
        <v>14.73</v>
      </c>
      <c r="H428" s="9" t="s">
        <v>179</v>
      </c>
    </row>
    <row r="429" spans="1:8" ht="20.149999999999999" customHeight="1">
      <c r="A429" s="4">
        <v>44170</v>
      </c>
      <c r="B429" s="21">
        <v>8250186099</v>
      </c>
      <c r="C429" s="14" t="s">
        <v>29</v>
      </c>
      <c r="D429" s="21" t="s">
        <v>27</v>
      </c>
      <c r="E429" s="25">
        <v>152.94999999999999</v>
      </c>
      <c r="F429" s="25">
        <v>32.119999999999997</v>
      </c>
      <c r="G429" s="25">
        <f t="shared" si="24"/>
        <v>185.07</v>
      </c>
      <c r="H429" s="9" t="s">
        <v>8</v>
      </c>
    </row>
    <row r="430" spans="1:8" s="62" customFormat="1" ht="14.9" customHeight="1">
      <c r="A430" s="4">
        <v>44170</v>
      </c>
      <c r="B430" s="78" t="s">
        <v>2316</v>
      </c>
      <c r="C430" s="14" t="s">
        <v>2317</v>
      </c>
      <c r="D430" s="11" t="s">
        <v>2318</v>
      </c>
      <c r="E430" s="25">
        <v>1503.3140495867769</v>
      </c>
      <c r="F430" s="25">
        <v>315.69595041322316</v>
      </c>
      <c r="G430" s="25">
        <v>1819.01</v>
      </c>
      <c r="H430" s="54" t="s">
        <v>41</v>
      </c>
    </row>
    <row r="431" spans="1:8" s="50" customFormat="1" ht="12.75" customHeight="1">
      <c r="A431" s="23">
        <v>44172</v>
      </c>
      <c r="B431" s="18" t="s">
        <v>2283</v>
      </c>
      <c r="C431" s="12" t="s">
        <v>52</v>
      </c>
      <c r="D431" s="24" t="s">
        <v>1789</v>
      </c>
      <c r="E431" s="25">
        <v>265.02999999999997</v>
      </c>
      <c r="F431" s="25">
        <v>55.66</v>
      </c>
      <c r="G431" s="25">
        <f>E431+F431</f>
        <v>320.68999999999994</v>
      </c>
      <c r="H431" s="54" t="s">
        <v>46</v>
      </c>
    </row>
    <row r="432" spans="1:8" s="21" customFormat="1" ht="23.25" customHeight="1">
      <c r="A432" s="4">
        <v>44172</v>
      </c>
      <c r="B432" s="5" t="s">
        <v>2357</v>
      </c>
      <c r="C432" s="12" t="s">
        <v>52</v>
      </c>
      <c r="D432" s="11" t="s">
        <v>1789</v>
      </c>
      <c r="E432" s="25">
        <v>94.95</v>
      </c>
      <c r="F432" s="25">
        <v>19.940000000000001</v>
      </c>
      <c r="G432" s="25">
        <f>E432+F432</f>
        <v>114.89</v>
      </c>
      <c r="H432" s="54" t="s">
        <v>46</v>
      </c>
    </row>
    <row r="433" spans="1:8" ht="20.149999999999999" customHeight="1">
      <c r="A433" s="4">
        <v>44172</v>
      </c>
      <c r="B433" s="5" t="s">
        <v>2387</v>
      </c>
      <c r="C433" s="12" t="s">
        <v>52</v>
      </c>
      <c r="D433" s="11" t="s">
        <v>1789</v>
      </c>
      <c r="E433" s="25">
        <v>340.36</v>
      </c>
      <c r="F433" s="25">
        <v>71.48</v>
      </c>
      <c r="G433" s="25">
        <f>E433+F433</f>
        <v>411.84000000000003</v>
      </c>
      <c r="H433" s="54" t="s">
        <v>46</v>
      </c>
    </row>
    <row r="434" spans="1:8" s="64" customFormat="1" ht="14.9" customHeight="1">
      <c r="A434" s="44">
        <v>44172</v>
      </c>
      <c r="B434" s="27" t="s">
        <v>2389</v>
      </c>
      <c r="C434" s="29" t="s">
        <v>52</v>
      </c>
      <c r="D434" s="24" t="s">
        <v>2390</v>
      </c>
      <c r="E434" s="25">
        <v>1418.79</v>
      </c>
      <c r="F434" s="25">
        <v>297.95</v>
      </c>
      <c r="G434" s="25">
        <f>E434+F434</f>
        <v>1716.74</v>
      </c>
      <c r="H434" s="54" t="s">
        <v>46</v>
      </c>
    </row>
    <row r="435" spans="1:8" s="62" customFormat="1" ht="14.25" customHeight="1">
      <c r="A435" s="4">
        <v>44172</v>
      </c>
      <c r="B435" s="5" t="s">
        <v>2217</v>
      </c>
      <c r="C435" s="14" t="s">
        <v>2214</v>
      </c>
      <c r="D435" s="11" t="s">
        <v>2215</v>
      </c>
      <c r="E435" s="25">
        <v>462.28</v>
      </c>
      <c r="F435" s="25">
        <v>46.23</v>
      </c>
      <c r="G435" s="25">
        <f>E435+F435</f>
        <v>508.51</v>
      </c>
      <c r="H435" s="12" t="s">
        <v>317</v>
      </c>
    </row>
    <row r="436" spans="1:8" s="62" customFormat="1" ht="14.9" customHeight="1">
      <c r="A436" s="4">
        <v>44173</v>
      </c>
      <c r="B436" s="10">
        <v>59387970</v>
      </c>
      <c r="C436" s="14" t="s">
        <v>1102</v>
      </c>
      <c r="D436" s="14" t="s">
        <v>27</v>
      </c>
      <c r="E436" s="25">
        <v>126.72</v>
      </c>
      <c r="F436" s="25">
        <v>0</v>
      </c>
      <c r="G436" s="25">
        <v>126.72</v>
      </c>
      <c r="H436" s="9" t="s">
        <v>8</v>
      </c>
    </row>
    <row r="437" spans="1:8" s="50" customFormat="1" ht="14.9" customHeight="1">
      <c r="A437" s="23">
        <v>44173</v>
      </c>
      <c r="B437" s="50">
        <v>212748059</v>
      </c>
      <c r="C437" s="14" t="s">
        <v>472</v>
      </c>
      <c r="D437" s="50" t="s">
        <v>2365</v>
      </c>
      <c r="E437" s="25">
        <v>19.739999999999998</v>
      </c>
      <c r="F437" s="25">
        <v>4.1500000000000004</v>
      </c>
      <c r="G437" s="25">
        <f>E437+F437</f>
        <v>23.89</v>
      </c>
      <c r="H437" s="9" t="s">
        <v>95</v>
      </c>
    </row>
    <row r="438" spans="1:8" s="62" customFormat="1" ht="21" customHeight="1">
      <c r="A438" s="4">
        <v>44173</v>
      </c>
      <c r="B438" s="21">
        <v>8250187110</v>
      </c>
      <c r="C438" s="14" t="s">
        <v>29</v>
      </c>
      <c r="D438" s="21" t="s">
        <v>27</v>
      </c>
      <c r="E438" s="25">
        <v>207</v>
      </c>
      <c r="F438" s="25">
        <v>43.47</v>
      </c>
      <c r="G438" s="25">
        <f>E438+F438</f>
        <v>250.47</v>
      </c>
      <c r="H438" s="9" t="s">
        <v>8</v>
      </c>
    </row>
    <row r="439" spans="1:8" s="49" customFormat="1" ht="14.9" customHeight="1">
      <c r="A439" s="44">
        <v>44173</v>
      </c>
      <c r="B439" s="5">
        <v>204597</v>
      </c>
      <c r="C439" s="30" t="s">
        <v>362</v>
      </c>
      <c r="D439" s="17" t="s">
        <v>2304</v>
      </c>
      <c r="E439" s="25">
        <v>8410.68</v>
      </c>
      <c r="F439" s="25">
        <v>1766.24</v>
      </c>
      <c r="G439" s="25">
        <v>10176.92</v>
      </c>
      <c r="H439" s="54" t="s">
        <v>41</v>
      </c>
    </row>
    <row r="440" spans="1:8" s="62" customFormat="1" ht="20.149999999999999" customHeight="1">
      <c r="A440" s="23">
        <v>44173</v>
      </c>
      <c r="B440" s="5">
        <v>204596</v>
      </c>
      <c r="C440" s="14" t="s">
        <v>362</v>
      </c>
      <c r="D440" s="11" t="s">
        <v>2305</v>
      </c>
      <c r="E440" s="25">
        <v>2894</v>
      </c>
      <c r="F440" s="25">
        <v>607.74</v>
      </c>
      <c r="G440" s="25">
        <v>3501.74</v>
      </c>
      <c r="H440" s="54" t="s">
        <v>41</v>
      </c>
    </row>
    <row r="441" spans="1:8" s="21" customFormat="1" ht="14.25" customHeight="1">
      <c r="A441" s="4">
        <v>44174</v>
      </c>
      <c r="B441" s="10">
        <v>9140104098</v>
      </c>
      <c r="C441" s="14" t="s">
        <v>1430</v>
      </c>
      <c r="D441" s="11" t="s">
        <v>7</v>
      </c>
      <c r="E441" s="25">
        <v>80.400000000000006</v>
      </c>
      <c r="F441" s="25">
        <v>16.88</v>
      </c>
      <c r="G441" s="25">
        <f t="shared" ref="G441:G452" si="25">E441+F441</f>
        <v>97.28</v>
      </c>
      <c r="H441" s="54" t="s">
        <v>8</v>
      </c>
    </row>
    <row r="442" spans="1:8" s="49" customFormat="1" ht="20.149999999999999" customHeight="1">
      <c r="A442" s="44">
        <v>44174</v>
      </c>
      <c r="B442" s="27" t="s">
        <v>2345</v>
      </c>
      <c r="C442" s="14" t="s">
        <v>107</v>
      </c>
      <c r="D442" s="24" t="s">
        <v>27</v>
      </c>
      <c r="E442" s="25">
        <v>35.770000000000003</v>
      </c>
      <c r="F442" s="25">
        <v>7.51</v>
      </c>
      <c r="G442" s="25">
        <f t="shared" si="25"/>
        <v>43.28</v>
      </c>
      <c r="H442" s="9" t="s">
        <v>8</v>
      </c>
    </row>
    <row r="443" spans="1:8" s="21" customFormat="1" ht="20.149999999999999" customHeight="1">
      <c r="A443" s="4">
        <v>44174</v>
      </c>
      <c r="B443" s="62" t="s">
        <v>2369</v>
      </c>
      <c r="C443" s="12" t="s">
        <v>26</v>
      </c>
      <c r="D443" s="11" t="s">
        <v>7</v>
      </c>
      <c r="E443" s="25">
        <v>293.69</v>
      </c>
      <c r="F443" s="25">
        <v>61.67</v>
      </c>
      <c r="G443" s="25">
        <f t="shared" si="25"/>
        <v>355.36</v>
      </c>
      <c r="H443" s="54" t="s">
        <v>8</v>
      </c>
    </row>
    <row r="444" spans="1:8" s="21" customFormat="1" ht="14.9" customHeight="1">
      <c r="A444" s="4">
        <v>44174</v>
      </c>
      <c r="B444" s="10" t="s">
        <v>730</v>
      </c>
      <c r="C444" s="14" t="s">
        <v>711</v>
      </c>
      <c r="D444" s="11" t="s">
        <v>731</v>
      </c>
      <c r="E444" s="25">
        <v>690.1</v>
      </c>
      <c r="F444" s="25">
        <v>69.010000000000005</v>
      </c>
      <c r="G444" s="25">
        <f t="shared" si="25"/>
        <v>759.11</v>
      </c>
      <c r="H444" s="54" t="s">
        <v>350</v>
      </c>
    </row>
    <row r="445" spans="1:8" s="21" customFormat="1" ht="20.149999999999999" customHeight="1">
      <c r="A445" s="4">
        <v>44174</v>
      </c>
      <c r="B445" s="5" t="s">
        <v>843</v>
      </c>
      <c r="C445" s="12" t="s">
        <v>838</v>
      </c>
      <c r="D445" s="11" t="s">
        <v>844</v>
      </c>
      <c r="E445" s="25">
        <v>1155.21</v>
      </c>
      <c r="F445" s="25">
        <v>242.59</v>
      </c>
      <c r="G445" s="25">
        <f t="shared" si="25"/>
        <v>1397.8</v>
      </c>
      <c r="H445" s="54" t="s">
        <v>150</v>
      </c>
    </row>
    <row r="446" spans="1:8" s="21" customFormat="1" ht="20.149999999999999" customHeight="1">
      <c r="A446" s="4">
        <v>44174</v>
      </c>
      <c r="B446" s="5" t="s">
        <v>1716</v>
      </c>
      <c r="C446" s="12" t="s">
        <v>838</v>
      </c>
      <c r="D446" s="11" t="s">
        <v>1717</v>
      </c>
      <c r="E446" s="25">
        <v>327.18</v>
      </c>
      <c r="F446" s="25">
        <v>68.7</v>
      </c>
      <c r="G446" s="25">
        <f t="shared" si="25"/>
        <v>395.88</v>
      </c>
      <c r="H446" s="9" t="s">
        <v>369</v>
      </c>
    </row>
    <row r="447" spans="1:8" s="21" customFormat="1" ht="20.149999999999999" customHeight="1">
      <c r="A447" s="4">
        <v>44174</v>
      </c>
      <c r="B447" s="10">
        <v>121020</v>
      </c>
      <c r="C447" s="14" t="s">
        <v>2226</v>
      </c>
      <c r="D447" s="11" t="s">
        <v>2236</v>
      </c>
      <c r="E447" s="25">
        <v>3464</v>
      </c>
      <c r="F447" s="25">
        <v>727.44</v>
      </c>
      <c r="G447" s="25">
        <f t="shared" si="25"/>
        <v>4191.4400000000005</v>
      </c>
      <c r="H447" s="9" t="s">
        <v>150</v>
      </c>
    </row>
    <row r="448" spans="1:8" s="21" customFormat="1" ht="14.9" customHeight="1">
      <c r="A448" s="4">
        <v>44174</v>
      </c>
      <c r="B448" s="5" t="s">
        <v>2438</v>
      </c>
      <c r="C448" s="14" t="s">
        <v>2130</v>
      </c>
      <c r="D448" s="11" t="s">
        <v>2437</v>
      </c>
      <c r="E448" s="25">
        <v>411</v>
      </c>
      <c r="F448" s="25">
        <v>86.31</v>
      </c>
      <c r="G448" s="25">
        <f t="shared" si="25"/>
        <v>497.31</v>
      </c>
      <c r="H448" s="54" t="s">
        <v>150</v>
      </c>
    </row>
    <row r="449" spans="1:8" s="21" customFormat="1" ht="14.9" customHeight="1">
      <c r="A449" s="4">
        <v>44174</v>
      </c>
      <c r="B449" s="5" t="s">
        <v>2132</v>
      </c>
      <c r="C449" s="14" t="s">
        <v>2130</v>
      </c>
      <c r="D449" s="11" t="s">
        <v>2131</v>
      </c>
      <c r="E449" s="25">
        <v>2653</v>
      </c>
      <c r="F449" s="25">
        <v>557.13</v>
      </c>
      <c r="G449" s="25">
        <f t="shared" si="25"/>
        <v>3210.13</v>
      </c>
      <c r="H449" s="9" t="s">
        <v>1335</v>
      </c>
    </row>
    <row r="450" spans="1:8" s="21" customFormat="1" ht="14.9" customHeight="1">
      <c r="A450" s="4">
        <v>44174</v>
      </c>
      <c r="B450" s="10">
        <v>12920</v>
      </c>
      <c r="C450" s="14" t="s">
        <v>2226</v>
      </c>
      <c r="D450" s="11" t="s">
        <v>2227</v>
      </c>
      <c r="E450" s="25">
        <v>5670.3</v>
      </c>
      <c r="F450" s="25">
        <v>1190.76</v>
      </c>
      <c r="G450" s="25">
        <f t="shared" si="25"/>
        <v>6861.06</v>
      </c>
      <c r="H450" s="9" t="s">
        <v>1680</v>
      </c>
    </row>
    <row r="451" spans="1:8" s="21" customFormat="1" ht="14.9" customHeight="1">
      <c r="A451" s="4">
        <v>44175</v>
      </c>
      <c r="B451" s="21">
        <v>2003406</v>
      </c>
      <c r="C451" s="14" t="s">
        <v>514</v>
      </c>
      <c r="D451" s="21" t="s">
        <v>27</v>
      </c>
      <c r="E451" s="25">
        <v>495.22</v>
      </c>
      <c r="F451" s="25">
        <v>104</v>
      </c>
      <c r="G451" s="25">
        <f t="shared" si="25"/>
        <v>599.22</v>
      </c>
      <c r="H451" s="9" t="s">
        <v>8</v>
      </c>
    </row>
    <row r="452" spans="1:8" s="62" customFormat="1" ht="14.9" customHeight="1">
      <c r="A452" s="4">
        <v>44175</v>
      </c>
      <c r="B452" s="21">
        <v>2003407</v>
      </c>
      <c r="C452" s="14" t="s">
        <v>514</v>
      </c>
      <c r="D452" s="21" t="s">
        <v>27</v>
      </c>
      <c r="E452" s="25">
        <v>419.62</v>
      </c>
      <c r="F452" s="25">
        <v>88.12</v>
      </c>
      <c r="G452" s="7">
        <f t="shared" si="25"/>
        <v>507.74</v>
      </c>
      <c r="H452" s="9" t="s">
        <v>8</v>
      </c>
    </row>
    <row r="453" spans="1:8" s="49" customFormat="1" ht="14.9" customHeight="1">
      <c r="A453" s="44">
        <v>44175</v>
      </c>
      <c r="B453" s="27" t="s">
        <v>2320</v>
      </c>
      <c r="C453" s="41" t="s">
        <v>2321</v>
      </c>
      <c r="D453" s="24" t="s">
        <v>2322</v>
      </c>
      <c r="E453" s="25">
        <f>42.39</f>
        <v>42.39</v>
      </c>
      <c r="F453" s="25">
        <v>0</v>
      </c>
      <c r="G453" s="25">
        <f>42.39+3+10</f>
        <v>55.39</v>
      </c>
      <c r="H453" s="54" t="s">
        <v>13</v>
      </c>
    </row>
    <row r="454" spans="1:8" s="62" customFormat="1" ht="20.149999999999999" customHeight="1">
      <c r="A454" s="4">
        <v>44175</v>
      </c>
      <c r="B454" s="21">
        <v>203058</v>
      </c>
      <c r="C454" s="14" t="s">
        <v>2376</v>
      </c>
      <c r="D454" s="21" t="s">
        <v>2377</v>
      </c>
      <c r="E454" s="25">
        <v>111.57</v>
      </c>
      <c r="F454" s="25">
        <v>23.43</v>
      </c>
      <c r="G454" s="25">
        <f>E454+F454</f>
        <v>135</v>
      </c>
      <c r="H454" s="9" t="s">
        <v>8</v>
      </c>
    </row>
    <row r="455" spans="1:8" s="62" customFormat="1" ht="13.5" customHeight="1">
      <c r="A455" s="4">
        <v>44175</v>
      </c>
      <c r="B455" s="5">
        <v>62164194</v>
      </c>
      <c r="C455" s="12" t="s">
        <v>264</v>
      </c>
      <c r="D455" s="17" t="s">
        <v>27</v>
      </c>
      <c r="E455" s="25">
        <v>479.45</v>
      </c>
      <c r="F455" s="25">
        <v>100.68</v>
      </c>
      <c r="G455" s="25">
        <f>E455+F455</f>
        <v>580.13</v>
      </c>
      <c r="H455" s="12" t="s">
        <v>8</v>
      </c>
    </row>
    <row r="456" spans="1:8" ht="14.9" customHeight="1">
      <c r="A456" s="4">
        <v>44175</v>
      </c>
      <c r="B456" s="5">
        <v>8250188214</v>
      </c>
      <c r="C456" s="12" t="s">
        <v>29</v>
      </c>
      <c r="D456" s="11" t="s">
        <v>27</v>
      </c>
      <c r="E456" s="25">
        <v>203</v>
      </c>
      <c r="F456" s="25">
        <v>42.63</v>
      </c>
      <c r="G456" s="25">
        <f>E456+F456</f>
        <v>245.63</v>
      </c>
      <c r="H456" s="54" t="s">
        <v>8</v>
      </c>
    </row>
    <row r="457" spans="1:8" ht="14.9" customHeight="1">
      <c r="A457" s="4">
        <v>44175</v>
      </c>
      <c r="B457" s="10">
        <v>59428383</v>
      </c>
      <c r="C457" s="14" t="s">
        <v>1102</v>
      </c>
      <c r="D457" s="14" t="s">
        <v>27</v>
      </c>
      <c r="E457" s="25">
        <v>1437.47</v>
      </c>
      <c r="F457" s="25">
        <v>0</v>
      </c>
      <c r="G457" s="25">
        <v>1437.47</v>
      </c>
      <c r="H457" s="9" t="s">
        <v>8</v>
      </c>
    </row>
    <row r="458" spans="1:8" s="50" customFormat="1" ht="14.9" customHeight="1">
      <c r="A458" s="23">
        <v>44175</v>
      </c>
      <c r="B458" s="50">
        <v>203357220</v>
      </c>
      <c r="C458" s="14" t="s">
        <v>472</v>
      </c>
      <c r="D458" s="50" t="s">
        <v>2417</v>
      </c>
      <c r="E458" s="25">
        <v>66.84</v>
      </c>
      <c r="F458" s="25">
        <v>329.88</v>
      </c>
      <c r="G458" s="25">
        <f>E458+F458</f>
        <v>396.72</v>
      </c>
      <c r="H458" s="9" t="s">
        <v>95</v>
      </c>
    </row>
    <row r="459" spans="1:8" s="50" customFormat="1" ht="20.149999999999999" customHeight="1">
      <c r="A459" s="23">
        <v>44175</v>
      </c>
      <c r="B459" s="18" t="s">
        <v>818</v>
      </c>
      <c r="C459" s="14" t="s">
        <v>804</v>
      </c>
      <c r="D459" s="17" t="s">
        <v>805</v>
      </c>
      <c r="E459" s="25">
        <v>59.28</v>
      </c>
      <c r="F459" s="25">
        <v>12.44900826446281</v>
      </c>
      <c r="G459" s="25">
        <v>71.73</v>
      </c>
      <c r="H459" s="9" t="s">
        <v>806</v>
      </c>
    </row>
    <row r="460" spans="1:8" s="62" customFormat="1" ht="20.149999999999999" customHeight="1">
      <c r="A460" s="4">
        <v>44175</v>
      </c>
      <c r="B460" s="5" t="s">
        <v>2414</v>
      </c>
      <c r="C460" s="12" t="s">
        <v>838</v>
      </c>
      <c r="D460" s="11" t="s">
        <v>2413</v>
      </c>
      <c r="E460" s="25">
        <v>167.92</v>
      </c>
      <c r="F460" s="25">
        <v>35.26</v>
      </c>
      <c r="G460" s="25">
        <v>203.18</v>
      </c>
      <c r="H460" s="9" t="s">
        <v>369</v>
      </c>
    </row>
    <row r="461" spans="1:8" s="64" customFormat="1" ht="12.75" customHeight="1">
      <c r="A461" s="44">
        <v>44175</v>
      </c>
      <c r="B461" s="27" t="s">
        <v>2450</v>
      </c>
      <c r="C461" s="30" t="s">
        <v>1439</v>
      </c>
      <c r="D461" s="11" t="s">
        <v>2449</v>
      </c>
      <c r="E461" s="25">
        <v>347.2</v>
      </c>
      <c r="F461" s="25">
        <v>72.91</v>
      </c>
      <c r="G461" s="25">
        <f>E461+F461</f>
        <v>420.11</v>
      </c>
      <c r="H461" s="9" t="s">
        <v>1335</v>
      </c>
    </row>
    <row r="462" spans="1:8" ht="14.9" customHeight="1">
      <c r="A462" s="4">
        <v>44175</v>
      </c>
      <c r="B462" s="5" t="s">
        <v>2384</v>
      </c>
      <c r="C462" s="12" t="s">
        <v>264</v>
      </c>
      <c r="D462" s="11" t="s">
        <v>2383</v>
      </c>
      <c r="E462" s="25">
        <v>548.25</v>
      </c>
      <c r="F462" s="25">
        <v>115.13</v>
      </c>
      <c r="G462" s="25">
        <f>E462+F462</f>
        <v>663.38</v>
      </c>
      <c r="H462" s="12" t="s">
        <v>41</v>
      </c>
    </row>
    <row r="463" spans="1:8" s="62" customFormat="1" ht="14.9" customHeight="1">
      <c r="A463" s="4">
        <v>44176</v>
      </c>
      <c r="B463" s="62" t="s">
        <v>1947</v>
      </c>
      <c r="C463" s="12" t="s">
        <v>343</v>
      </c>
      <c r="D463" s="11" t="s">
        <v>27</v>
      </c>
      <c r="E463" s="25">
        <v>10.3</v>
      </c>
      <c r="F463" s="25">
        <v>2.16</v>
      </c>
      <c r="G463" s="25">
        <f>E463+F463</f>
        <v>12.46</v>
      </c>
      <c r="H463" s="9" t="s">
        <v>8</v>
      </c>
    </row>
    <row r="464" spans="1:8" s="61" customFormat="1" ht="14.9" customHeight="1">
      <c r="A464" s="23">
        <v>44176</v>
      </c>
      <c r="B464" s="79" t="s">
        <v>2198</v>
      </c>
      <c r="C464" s="26" t="s">
        <v>2197</v>
      </c>
      <c r="D464" s="17" t="s">
        <v>2199</v>
      </c>
      <c r="E464" s="25">
        <v>322.25</v>
      </c>
      <c r="F464" s="25">
        <v>67.67</v>
      </c>
      <c r="G464" s="25">
        <v>389.92</v>
      </c>
      <c r="H464" s="54" t="s">
        <v>8</v>
      </c>
    </row>
    <row r="465" spans="1:8" s="61" customFormat="1" ht="14.25" customHeight="1">
      <c r="A465" s="23">
        <v>44176</v>
      </c>
      <c r="B465" s="32">
        <v>9140104196</v>
      </c>
      <c r="C465" s="26" t="s">
        <v>1430</v>
      </c>
      <c r="D465" s="17" t="s">
        <v>7</v>
      </c>
      <c r="E465" s="25">
        <v>546</v>
      </c>
      <c r="F465" s="25">
        <v>114.66</v>
      </c>
      <c r="G465" s="25">
        <f>E465+F465</f>
        <v>660.66</v>
      </c>
      <c r="H465" s="54" t="s">
        <v>8</v>
      </c>
    </row>
    <row r="466" spans="1:8" s="62" customFormat="1" ht="14.25" customHeight="1">
      <c r="A466" s="4">
        <v>44176</v>
      </c>
      <c r="B466" s="5" t="s">
        <v>2364</v>
      </c>
      <c r="C466" s="12" t="s">
        <v>2093</v>
      </c>
      <c r="D466" s="11" t="s">
        <v>27</v>
      </c>
      <c r="E466" s="25">
        <v>299.08999999999997</v>
      </c>
      <c r="F466" s="25">
        <v>62.81</v>
      </c>
      <c r="G466" s="25">
        <f>E466+F466</f>
        <v>361.9</v>
      </c>
      <c r="H466" s="54" t="s">
        <v>8</v>
      </c>
    </row>
    <row r="467" spans="1:8" s="21" customFormat="1" ht="16.399999999999999" customHeight="1">
      <c r="A467" s="4">
        <v>44176</v>
      </c>
      <c r="B467" s="5" t="s">
        <v>2370</v>
      </c>
      <c r="C467" s="14" t="s">
        <v>2347</v>
      </c>
      <c r="D467" s="12" t="s">
        <v>27</v>
      </c>
      <c r="E467" s="25">
        <v>1290</v>
      </c>
      <c r="F467" s="25">
        <v>0</v>
      </c>
      <c r="G467" s="25">
        <v>1290</v>
      </c>
      <c r="H467" s="9" t="s">
        <v>8</v>
      </c>
    </row>
    <row r="468" spans="1:8" s="21" customFormat="1" ht="20.149999999999999" customHeight="1">
      <c r="A468" s="4">
        <v>44176</v>
      </c>
      <c r="B468" s="5">
        <v>4090825848</v>
      </c>
      <c r="C468" s="14" t="s">
        <v>107</v>
      </c>
      <c r="D468" s="17" t="s">
        <v>27</v>
      </c>
      <c r="E468" s="25">
        <v>383.4</v>
      </c>
      <c r="F468" s="25">
        <v>80.510000000000005</v>
      </c>
      <c r="G468" s="25">
        <f>E468+F468</f>
        <v>463.90999999999997</v>
      </c>
      <c r="H468" s="9" t="s">
        <v>8</v>
      </c>
    </row>
    <row r="469" spans="1:8" s="21" customFormat="1" ht="20.149999999999999" customHeight="1">
      <c r="A469" s="4">
        <v>44176</v>
      </c>
      <c r="B469" s="5" t="s">
        <v>2412</v>
      </c>
      <c r="C469" s="12" t="s">
        <v>264</v>
      </c>
      <c r="D469" s="11" t="s">
        <v>27</v>
      </c>
      <c r="E469" s="25">
        <v>125.07</v>
      </c>
      <c r="F469" s="25">
        <v>26.26</v>
      </c>
      <c r="G469" s="25">
        <v>151.33000000000001</v>
      </c>
      <c r="H469" s="12" t="s">
        <v>8</v>
      </c>
    </row>
    <row r="470" spans="1:8" s="61" customFormat="1" ht="20.149999999999999" customHeight="1">
      <c r="A470" s="23">
        <v>44176</v>
      </c>
      <c r="B470" s="18" t="s">
        <v>325</v>
      </c>
      <c r="C470" s="15" t="s">
        <v>316</v>
      </c>
      <c r="D470" s="11" t="s">
        <v>326</v>
      </c>
      <c r="E470" s="25">
        <v>1667.94</v>
      </c>
      <c r="F470" s="25">
        <v>166.79</v>
      </c>
      <c r="G470" s="25">
        <f t="shared" ref="G470:G478" si="26">E470+F470</f>
        <v>1834.73</v>
      </c>
      <c r="H470" s="9" t="s">
        <v>317</v>
      </c>
    </row>
    <row r="471" spans="1:8" s="61" customFormat="1" ht="14.25" customHeight="1">
      <c r="A471" s="23">
        <v>44176</v>
      </c>
      <c r="B471" s="18" t="s">
        <v>511</v>
      </c>
      <c r="C471" s="15" t="s">
        <v>316</v>
      </c>
      <c r="D471" s="11" t="s">
        <v>512</v>
      </c>
      <c r="E471" s="25">
        <v>240</v>
      </c>
      <c r="F471" s="25">
        <v>24</v>
      </c>
      <c r="G471" s="25">
        <f t="shared" si="26"/>
        <v>264</v>
      </c>
      <c r="H471" s="9" t="s">
        <v>317</v>
      </c>
    </row>
    <row r="472" spans="1:8" s="61" customFormat="1" ht="14.25" customHeight="1">
      <c r="A472" s="23">
        <v>44177</v>
      </c>
      <c r="B472" s="18" t="s">
        <v>2467</v>
      </c>
      <c r="C472" s="15" t="s">
        <v>2465</v>
      </c>
      <c r="D472" s="17" t="s">
        <v>2466</v>
      </c>
      <c r="E472" s="25">
        <v>1387.6</v>
      </c>
      <c r="F472" s="25">
        <v>140.57</v>
      </c>
      <c r="G472" s="25">
        <f t="shared" si="26"/>
        <v>1528.1699999999998</v>
      </c>
      <c r="H472" s="9" t="s">
        <v>1345</v>
      </c>
    </row>
    <row r="473" spans="1:8" s="61" customFormat="1" ht="14.25" customHeight="1">
      <c r="A473" s="23">
        <v>44179</v>
      </c>
      <c r="B473" s="50" t="s">
        <v>2385</v>
      </c>
      <c r="C473" s="50" t="s">
        <v>1986</v>
      </c>
      <c r="D473" s="50" t="s">
        <v>7</v>
      </c>
      <c r="E473" s="25">
        <v>670</v>
      </c>
      <c r="F473" s="25">
        <v>140.69999999999999</v>
      </c>
      <c r="G473" s="25">
        <f t="shared" si="26"/>
        <v>810.7</v>
      </c>
      <c r="H473" s="9" t="s">
        <v>8</v>
      </c>
    </row>
    <row r="474" spans="1:8" s="61" customFormat="1" ht="14.25" customHeight="1">
      <c r="A474" s="23">
        <v>44179</v>
      </c>
      <c r="B474" s="32">
        <v>2.02000000000001E+16</v>
      </c>
      <c r="C474" s="50" t="s">
        <v>2495</v>
      </c>
      <c r="D474" s="50" t="s">
        <v>2496</v>
      </c>
      <c r="E474" s="25">
        <v>3500</v>
      </c>
      <c r="F474" s="25">
        <v>735</v>
      </c>
      <c r="G474" s="25">
        <f t="shared" si="26"/>
        <v>4235</v>
      </c>
      <c r="H474" s="54" t="s">
        <v>369</v>
      </c>
    </row>
    <row r="475" spans="1:8" s="61" customFormat="1" ht="14.25" customHeight="1">
      <c r="A475" s="23">
        <v>44179</v>
      </c>
      <c r="B475" s="18" t="s">
        <v>1954</v>
      </c>
      <c r="C475" s="15" t="s">
        <v>964</v>
      </c>
      <c r="D475" s="17" t="s">
        <v>1953</v>
      </c>
      <c r="E475" s="25">
        <v>7.38</v>
      </c>
      <c r="F475" s="25">
        <v>1.55</v>
      </c>
      <c r="G475" s="25">
        <f t="shared" si="26"/>
        <v>8.93</v>
      </c>
      <c r="H475" s="54" t="s">
        <v>681</v>
      </c>
    </row>
    <row r="476" spans="1:8" s="21" customFormat="1" ht="14.25" customHeight="1">
      <c r="A476" s="4">
        <v>44179</v>
      </c>
      <c r="B476" s="5" t="s">
        <v>214</v>
      </c>
      <c r="C476" s="14" t="s">
        <v>178</v>
      </c>
      <c r="D476" s="12" t="s">
        <v>183</v>
      </c>
      <c r="E476" s="25">
        <v>0.78</v>
      </c>
      <c r="F476" s="25">
        <v>0.16</v>
      </c>
      <c r="G476" s="25">
        <f t="shared" si="26"/>
        <v>0.94000000000000006</v>
      </c>
      <c r="H476" s="9" t="s">
        <v>179</v>
      </c>
    </row>
    <row r="477" spans="1:8" s="21" customFormat="1" ht="20.149999999999999" customHeight="1">
      <c r="A477" s="4">
        <v>44179</v>
      </c>
      <c r="B477" s="5" t="s">
        <v>215</v>
      </c>
      <c r="C477" s="14" t="s">
        <v>178</v>
      </c>
      <c r="D477" s="12" t="s">
        <v>183</v>
      </c>
      <c r="E477" s="25">
        <v>1.07</v>
      </c>
      <c r="F477" s="25">
        <v>0.22</v>
      </c>
      <c r="G477" s="25">
        <f t="shared" si="26"/>
        <v>1.29</v>
      </c>
      <c r="H477" s="9" t="s">
        <v>179</v>
      </c>
    </row>
    <row r="478" spans="1:8" ht="20.149999999999999" customHeight="1">
      <c r="A478" s="4">
        <v>44179</v>
      </c>
      <c r="B478" s="5" t="s">
        <v>216</v>
      </c>
      <c r="C478" s="14" t="s">
        <v>178</v>
      </c>
      <c r="D478" s="12" t="s">
        <v>181</v>
      </c>
      <c r="E478" s="25">
        <v>52</v>
      </c>
      <c r="F478" s="25">
        <v>10.92</v>
      </c>
      <c r="G478" s="25">
        <f t="shared" si="26"/>
        <v>62.92</v>
      </c>
      <c r="H478" s="9" t="s">
        <v>179</v>
      </c>
    </row>
    <row r="479" spans="1:8" s="62" customFormat="1" ht="14.9" customHeight="1">
      <c r="A479" s="4">
        <v>44179</v>
      </c>
      <c r="B479" s="5" t="s">
        <v>2162</v>
      </c>
      <c r="C479" s="26" t="s">
        <v>2160</v>
      </c>
      <c r="D479" s="11" t="s">
        <v>2161</v>
      </c>
      <c r="E479" s="19">
        <v>4561.53</v>
      </c>
      <c r="F479" s="19">
        <v>0</v>
      </c>
      <c r="G479" s="19">
        <f>4561.53+3+10</f>
        <v>4574.53</v>
      </c>
      <c r="H479" s="54" t="s">
        <v>41</v>
      </c>
    </row>
    <row r="480" spans="1:8" s="64" customFormat="1" ht="14.9" customHeight="1">
      <c r="A480" s="44">
        <v>44180</v>
      </c>
      <c r="B480" s="27" t="s">
        <v>1514</v>
      </c>
      <c r="C480" s="29" t="s">
        <v>1511</v>
      </c>
      <c r="D480" s="24" t="s">
        <v>1515</v>
      </c>
      <c r="E480" s="25">
        <v>6500</v>
      </c>
      <c r="F480" s="25">
        <v>1365</v>
      </c>
      <c r="G480" s="25">
        <f t="shared" ref="G480:G496" si="27">E480+F480</f>
        <v>7865</v>
      </c>
      <c r="H480" s="9" t="s">
        <v>369</v>
      </c>
    </row>
    <row r="481" spans="1:8" s="61" customFormat="1" ht="14.25" customHeight="1">
      <c r="A481" s="4">
        <v>44180</v>
      </c>
      <c r="B481" s="61" t="s">
        <v>2077</v>
      </c>
      <c r="C481" s="15" t="s">
        <v>343</v>
      </c>
      <c r="D481" s="17" t="s">
        <v>7</v>
      </c>
      <c r="E481" s="25">
        <v>18.68</v>
      </c>
      <c r="F481" s="25">
        <v>3.92</v>
      </c>
      <c r="G481" s="25">
        <f t="shared" si="27"/>
        <v>22.6</v>
      </c>
      <c r="H481" s="9" t="s">
        <v>8</v>
      </c>
    </row>
    <row r="482" spans="1:8" s="62" customFormat="1" ht="14.25" customHeight="1">
      <c r="A482" s="4">
        <v>44180</v>
      </c>
      <c r="B482" s="21">
        <v>7061903785</v>
      </c>
      <c r="C482" s="21" t="s">
        <v>347</v>
      </c>
      <c r="D482" s="21" t="s">
        <v>27</v>
      </c>
      <c r="E482" s="25">
        <v>7.29</v>
      </c>
      <c r="F482" s="25">
        <v>1.53</v>
      </c>
      <c r="G482" s="25">
        <f t="shared" si="27"/>
        <v>8.82</v>
      </c>
      <c r="H482" s="9" t="s">
        <v>8</v>
      </c>
    </row>
    <row r="483" spans="1:8" s="21" customFormat="1" ht="15" customHeight="1">
      <c r="A483" s="4">
        <v>44180</v>
      </c>
      <c r="B483" s="21">
        <v>7061903787</v>
      </c>
      <c r="C483" s="21" t="s">
        <v>347</v>
      </c>
      <c r="D483" s="21" t="s">
        <v>27</v>
      </c>
      <c r="E483" s="25">
        <v>80</v>
      </c>
      <c r="F483" s="25">
        <v>16.8</v>
      </c>
      <c r="G483" s="25">
        <f t="shared" si="27"/>
        <v>96.8</v>
      </c>
      <c r="H483" s="9" t="s">
        <v>8</v>
      </c>
    </row>
    <row r="484" spans="1:8" s="61" customFormat="1" ht="20.149999999999999" customHeight="1">
      <c r="A484" s="23">
        <v>44180</v>
      </c>
      <c r="B484" s="18">
        <v>616136</v>
      </c>
      <c r="C484" s="15" t="s">
        <v>1168</v>
      </c>
      <c r="D484" s="17" t="s">
        <v>27</v>
      </c>
      <c r="E484" s="25">
        <v>133.19999999999999</v>
      </c>
      <c r="F484" s="25">
        <v>27.97</v>
      </c>
      <c r="G484" s="25">
        <f t="shared" si="27"/>
        <v>161.16999999999999</v>
      </c>
      <c r="H484" s="9" t="s">
        <v>8</v>
      </c>
    </row>
    <row r="485" spans="1:8" s="61" customFormat="1" ht="15" customHeight="1">
      <c r="A485" s="23">
        <v>44180</v>
      </c>
      <c r="B485" s="18">
        <v>613675</v>
      </c>
      <c r="C485" s="15" t="s">
        <v>1168</v>
      </c>
      <c r="D485" s="17" t="s">
        <v>27</v>
      </c>
      <c r="E485" s="25">
        <v>119.75</v>
      </c>
      <c r="F485" s="25">
        <v>25.15</v>
      </c>
      <c r="G485" s="25">
        <f t="shared" si="27"/>
        <v>144.9</v>
      </c>
      <c r="H485" s="9" t="s">
        <v>8</v>
      </c>
    </row>
    <row r="486" spans="1:8" s="62" customFormat="1" ht="15" customHeight="1">
      <c r="A486" s="4">
        <v>44180</v>
      </c>
      <c r="B486" s="5" t="s">
        <v>2354</v>
      </c>
      <c r="C486" s="12" t="s">
        <v>339</v>
      </c>
      <c r="D486" s="11" t="s">
        <v>27</v>
      </c>
      <c r="E486" s="25">
        <v>174.8</v>
      </c>
      <c r="F486" s="25">
        <v>36.71</v>
      </c>
      <c r="G486" s="25">
        <f t="shared" si="27"/>
        <v>211.51000000000002</v>
      </c>
      <c r="H486" s="9" t="s">
        <v>8</v>
      </c>
    </row>
    <row r="487" spans="1:8" s="62" customFormat="1" ht="14.9" customHeight="1">
      <c r="A487" s="4">
        <v>44180</v>
      </c>
      <c r="B487" s="21">
        <v>7061903788</v>
      </c>
      <c r="C487" s="21" t="s">
        <v>347</v>
      </c>
      <c r="D487" s="21" t="s">
        <v>27</v>
      </c>
      <c r="E487" s="25">
        <v>56.46</v>
      </c>
      <c r="F487" s="25">
        <v>11.85</v>
      </c>
      <c r="G487" s="25">
        <f t="shared" si="27"/>
        <v>68.31</v>
      </c>
      <c r="H487" s="9" t="s">
        <v>8</v>
      </c>
    </row>
    <row r="488" spans="1:8" s="21" customFormat="1" ht="14.9" customHeight="1">
      <c r="A488" s="4">
        <v>44180</v>
      </c>
      <c r="B488" s="5" t="s">
        <v>2368</v>
      </c>
      <c r="C488" s="12" t="s">
        <v>130</v>
      </c>
      <c r="D488" s="11" t="s">
        <v>27</v>
      </c>
      <c r="E488" s="25">
        <v>103.22</v>
      </c>
      <c r="F488" s="25">
        <v>21.68</v>
      </c>
      <c r="G488" s="25">
        <f t="shared" si="27"/>
        <v>124.9</v>
      </c>
      <c r="H488" s="12" t="s">
        <v>8</v>
      </c>
    </row>
    <row r="489" spans="1:8" s="62" customFormat="1" ht="20.149999999999999" customHeight="1">
      <c r="A489" s="4">
        <v>44180</v>
      </c>
      <c r="B489" s="21">
        <v>7061903789</v>
      </c>
      <c r="C489" s="21" t="s">
        <v>347</v>
      </c>
      <c r="D489" s="21" t="s">
        <v>340</v>
      </c>
      <c r="E489" s="25">
        <v>272.16000000000003</v>
      </c>
      <c r="F489" s="25">
        <v>57.15</v>
      </c>
      <c r="G489" s="25">
        <f t="shared" si="27"/>
        <v>329.31</v>
      </c>
      <c r="H489" s="9" t="s">
        <v>8</v>
      </c>
    </row>
    <row r="490" spans="1:8" s="62" customFormat="1" ht="14.9" customHeight="1">
      <c r="A490" s="4">
        <v>44180</v>
      </c>
      <c r="B490" s="21">
        <v>7061903791</v>
      </c>
      <c r="C490" s="21" t="s">
        <v>347</v>
      </c>
      <c r="D490" s="21" t="s">
        <v>2375</v>
      </c>
      <c r="E490" s="25">
        <v>4367.6099999999997</v>
      </c>
      <c r="F490" s="25">
        <v>917.18</v>
      </c>
      <c r="G490" s="25">
        <f t="shared" si="27"/>
        <v>5284.79</v>
      </c>
      <c r="H490" s="9" t="s">
        <v>8</v>
      </c>
    </row>
    <row r="491" spans="1:8" s="62" customFormat="1" ht="15" customHeight="1">
      <c r="A491" s="4">
        <v>44180</v>
      </c>
      <c r="B491" s="21">
        <v>8250190234</v>
      </c>
      <c r="C491" s="14" t="s">
        <v>29</v>
      </c>
      <c r="D491" s="21" t="s">
        <v>2379</v>
      </c>
      <c r="E491" s="25">
        <v>-120.7</v>
      </c>
      <c r="F491" s="25">
        <v>-25.35</v>
      </c>
      <c r="G491" s="25">
        <f t="shared" si="27"/>
        <v>-146.05000000000001</v>
      </c>
      <c r="H491" s="9" t="s">
        <v>8</v>
      </c>
    </row>
    <row r="492" spans="1:8" s="62" customFormat="1" ht="15" customHeight="1">
      <c r="A492" s="4">
        <v>44180</v>
      </c>
      <c r="B492" s="21">
        <v>7061903790</v>
      </c>
      <c r="C492" s="21" t="s">
        <v>347</v>
      </c>
      <c r="D492" s="21" t="s">
        <v>340</v>
      </c>
      <c r="E492" s="25">
        <v>302.83999999999997</v>
      </c>
      <c r="F492" s="25">
        <v>63.59</v>
      </c>
      <c r="G492" s="25">
        <f t="shared" si="27"/>
        <v>366.42999999999995</v>
      </c>
      <c r="H492" s="9" t="s">
        <v>8</v>
      </c>
    </row>
    <row r="493" spans="1:8" s="62" customFormat="1" ht="14.9" customHeight="1">
      <c r="A493" s="4">
        <v>44180</v>
      </c>
      <c r="B493" s="5" t="s">
        <v>2408</v>
      </c>
      <c r="C493" s="12" t="s">
        <v>339</v>
      </c>
      <c r="D493" s="11" t="s">
        <v>27</v>
      </c>
      <c r="E493" s="25">
        <v>65.319999999999993</v>
      </c>
      <c r="F493" s="25">
        <v>13.72</v>
      </c>
      <c r="G493" s="25">
        <f t="shared" si="27"/>
        <v>79.039999999999992</v>
      </c>
      <c r="H493" s="9" t="s">
        <v>8</v>
      </c>
    </row>
    <row r="494" spans="1:8" s="62" customFormat="1" ht="15" customHeight="1">
      <c r="A494" s="4">
        <v>44180</v>
      </c>
      <c r="B494" s="21">
        <v>7061903792</v>
      </c>
      <c r="C494" s="21" t="s">
        <v>347</v>
      </c>
      <c r="D494" s="21" t="s">
        <v>27</v>
      </c>
      <c r="E494" s="25">
        <v>114.52</v>
      </c>
      <c r="F494" s="25">
        <v>24.05</v>
      </c>
      <c r="G494" s="25">
        <f t="shared" si="27"/>
        <v>138.57</v>
      </c>
      <c r="H494" s="9" t="s">
        <v>8</v>
      </c>
    </row>
    <row r="495" spans="1:8" s="62" customFormat="1" ht="15" customHeight="1">
      <c r="A495" s="4">
        <v>44180</v>
      </c>
      <c r="B495" s="5" t="s">
        <v>2419</v>
      </c>
      <c r="C495" s="41" t="s">
        <v>303</v>
      </c>
      <c r="D495" s="11" t="s">
        <v>2418</v>
      </c>
      <c r="E495" s="25">
        <v>29.78</v>
      </c>
      <c r="F495" s="25">
        <v>6.25</v>
      </c>
      <c r="G495" s="25">
        <f t="shared" si="27"/>
        <v>36.03</v>
      </c>
      <c r="H495" s="9" t="s">
        <v>679</v>
      </c>
    </row>
    <row r="496" spans="1:8" s="62" customFormat="1" ht="15" customHeight="1">
      <c r="A496" s="4">
        <v>44180</v>
      </c>
      <c r="B496" s="5" t="s">
        <v>2439</v>
      </c>
      <c r="C496" s="12" t="s">
        <v>93</v>
      </c>
      <c r="D496" s="11" t="s">
        <v>2019</v>
      </c>
      <c r="E496" s="25">
        <v>13.64</v>
      </c>
      <c r="F496" s="25">
        <v>2.86</v>
      </c>
      <c r="G496" s="25">
        <f t="shared" si="27"/>
        <v>16.5</v>
      </c>
      <c r="H496" s="9" t="s">
        <v>95</v>
      </c>
    </row>
    <row r="497" spans="1:8" s="62" customFormat="1" ht="15" customHeight="1">
      <c r="A497" s="4">
        <v>44180</v>
      </c>
      <c r="B497" s="5" t="s">
        <v>2452</v>
      </c>
      <c r="C497" s="9" t="s">
        <v>303</v>
      </c>
      <c r="D497" s="11" t="s">
        <v>2418</v>
      </c>
      <c r="E497" s="25">
        <v>32.159999999999997</v>
      </c>
      <c r="F497" s="25">
        <v>6.75</v>
      </c>
      <c r="G497" s="25">
        <v>38.909999999999997</v>
      </c>
      <c r="H497" s="9" t="s">
        <v>679</v>
      </c>
    </row>
    <row r="498" spans="1:8" s="62" customFormat="1" ht="15" customHeight="1">
      <c r="A498" s="4">
        <v>44180</v>
      </c>
      <c r="B498" s="5" t="s">
        <v>2468</v>
      </c>
      <c r="C498" s="9" t="s">
        <v>303</v>
      </c>
      <c r="D498" s="11" t="s">
        <v>2418</v>
      </c>
      <c r="E498" s="25">
        <v>59.56</v>
      </c>
      <c r="F498" s="25">
        <v>12.51</v>
      </c>
      <c r="G498" s="25">
        <f>E498+F498</f>
        <v>72.070000000000007</v>
      </c>
      <c r="H498" s="9" t="s">
        <v>679</v>
      </c>
    </row>
    <row r="499" spans="1:8" s="50" customFormat="1" ht="15" customHeight="1">
      <c r="A499" s="23">
        <v>44180</v>
      </c>
      <c r="B499" s="18" t="s">
        <v>2471</v>
      </c>
      <c r="C499" s="31" t="s">
        <v>303</v>
      </c>
      <c r="D499" s="24" t="s">
        <v>2418</v>
      </c>
      <c r="E499" s="25">
        <v>32.159999999999997</v>
      </c>
      <c r="F499" s="25">
        <v>6.75</v>
      </c>
      <c r="G499" s="25">
        <v>38.909999999999997</v>
      </c>
      <c r="H499" s="9" t="s">
        <v>679</v>
      </c>
    </row>
    <row r="500" spans="1:8" ht="20.149999999999999" customHeight="1">
      <c r="A500" s="4">
        <v>44180</v>
      </c>
      <c r="B500" s="5" t="s">
        <v>2472</v>
      </c>
      <c r="C500" s="9" t="s">
        <v>303</v>
      </c>
      <c r="D500" s="11" t="s">
        <v>2418</v>
      </c>
      <c r="E500" s="25">
        <v>29.78</v>
      </c>
      <c r="F500" s="25">
        <v>6.25</v>
      </c>
      <c r="G500" s="25">
        <f>E500+F500</f>
        <v>36.03</v>
      </c>
      <c r="H500" s="9" t="s">
        <v>679</v>
      </c>
    </row>
    <row r="501" spans="1:8" s="49" customFormat="1" ht="14.9" customHeight="1">
      <c r="A501" s="44">
        <v>44180</v>
      </c>
      <c r="B501" s="27" t="s">
        <v>2473</v>
      </c>
      <c r="C501" s="41" t="s">
        <v>303</v>
      </c>
      <c r="D501" s="24" t="s">
        <v>2418</v>
      </c>
      <c r="E501" s="25">
        <v>32.159999999999997</v>
      </c>
      <c r="F501" s="25">
        <v>6.75</v>
      </c>
      <c r="G501" s="25">
        <v>38.909999999999997</v>
      </c>
      <c r="H501" s="9" t="s">
        <v>679</v>
      </c>
    </row>
    <row r="502" spans="1:8" s="49" customFormat="1" ht="14.9" customHeight="1">
      <c r="A502" s="44">
        <v>44180</v>
      </c>
      <c r="B502" s="27" t="s">
        <v>2478</v>
      </c>
      <c r="C502" s="29" t="s">
        <v>93</v>
      </c>
      <c r="D502" s="24" t="s">
        <v>2477</v>
      </c>
      <c r="E502" s="25">
        <v>33.94</v>
      </c>
      <c r="F502" s="25">
        <v>7.13</v>
      </c>
      <c r="G502" s="25">
        <f t="shared" ref="G502:G509" si="28">E502+F502</f>
        <v>41.07</v>
      </c>
      <c r="H502" s="9" t="s">
        <v>95</v>
      </c>
    </row>
    <row r="503" spans="1:8" s="49" customFormat="1" ht="14.9" customHeight="1">
      <c r="A503" s="44">
        <v>44180</v>
      </c>
      <c r="B503" s="27" t="s">
        <v>2483</v>
      </c>
      <c r="C503" s="41" t="s">
        <v>303</v>
      </c>
      <c r="D503" s="24" t="s">
        <v>2418</v>
      </c>
      <c r="E503" s="25">
        <v>29.78</v>
      </c>
      <c r="F503" s="25">
        <v>6.25</v>
      </c>
      <c r="G503" s="25">
        <f t="shared" si="28"/>
        <v>36.03</v>
      </c>
      <c r="H503" s="9" t="s">
        <v>679</v>
      </c>
    </row>
    <row r="504" spans="1:8" s="49" customFormat="1" ht="14.9" customHeight="1">
      <c r="A504" s="44">
        <v>44180</v>
      </c>
      <c r="B504" s="27" t="s">
        <v>2454</v>
      </c>
      <c r="C504" s="41" t="s">
        <v>2455</v>
      </c>
      <c r="D504" s="24" t="s">
        <v>2456</v>
      </c>
      <c r="E504" s="25">
        <v>7959.73</v>
      </c>
      <c r="F504" s="25">
        <v>1671.54</v>
      </c>
      <c r="G504" s="25">
        <f t="shared" si="28"/>
        <v>9631.27</v>
      </c>
      <c r="H504" s="9" t="s">
        <v>369</v>
      </c>
    </row>
    <row r="505" spans="1:8" s="64" customFormat="1" ht="14.9" customHeight="1">
      <c r="A505" s="44">
        <v>44180</v>
      </c>
      <c r="B505" s="27" t="s">
        <v>2432</v>
      </c>
      <c r="C505" s="30" t="s">
        <v>2430</v>
      </c>
      <c r="D505" s="24" t="s">
        <v>2431</v>
      </c>
      <c r="E505" s="25">
        <v>260</v>
      </c>
      <c r="F505" s="25">
        <v>54.6</v>
      </c>
      <c r="G505" s="25">
        <f t="shared" si="28"/>
        <v>314.60000000000002</v>
      </c>
      <c r="H505" s="54" t="s">
        <v>150</v>
      </c>
    </row>
    <row r="506" spans="1:8" s="50" customFormat="1" ht="14.9" customHeight="1">
      <c r="A506" s="23">
        <v>44180</v>
      </c>
      <c r="B506" s="18" t="s">
        <v>2117</v>
      </c>
      <c r="C506" s="15" t="s">
        <v>339</v>
      </c>
      <c r="D506" s="11" t="s">
        <v>2116</v>
      </c>
      <c r="E506" s="25">
        <v>789.57</v>
      </c>
      <c r="F506" s="25">
        <v>165.81</v>
      </c>
      <c r="G506" s="25">
        <f t="shared" si="28"/>
        <v>955.38000000000011</v>
      </c>
      <c r="H506" s="9" t="s">
        <v>41</v>
      </c>
    </row>
    <row r="507" spans="1:8" s="64" customFormat="1" ht="20.149999999999999" customHeight="1">
      <c r="A507" s="4">
        <v>44180</v>
      </c>
      <c r="B507" s="49">
        <v>7061903786</v>
      </c>
      <c r="C507" s="21" t="s">
        <v>347</v>
      </c>
      <c r="D507" s="49" t="s">
        <v>2165</v>
      </c>
      <c r="E507" s="25">
        <v>1601.62</v>
      </c>
      <c r="F507" s="25">
        <v>30.46</v>
      </c>
      <c r="G507" s="25">
        <f t="shared" si="28"/>
        <v>1632.08</v>
      </c>
      <c r="H507" s="9" t="s">
        <v>41</v>
      </c>
    </row>
    <row r="508" spans="1:8" s="49" customFormat="1" ht="14.25" customHeight="1">
      <c r="A508" s="44">
        <v>44181</v>
      </c>
      <c r="B508" s="27" t="s">
        <v>2156</v>
      </c>
      <c r="C508" s="29" t="s">
        <v>343</v>
      </c>
      <c r="D508" s="11" t="s">
        <v>7</v>
      </c>
      <c r="E508" s="25">
        <v>30.1</v>
      </c>
      <c r="F508" s="25">
        <v>6.32</v>
      </c>
      <c r="G508" s="25">
        <f t="shared" si="28"/>
        <v>36.42</v>
      </c>
      <c r="H508" s="9" t="s">
        <v>8</v>
      </c>
    </row>
    <row r="509" spans="1:8" s="62" customFormat="1" ht="21" customHeight="1">
      <c r="A509" s="4">
        <v>44181</v>
      </c>
      <c r="B509" s="5" t="s">
        <v>2238</v>
      </c>
      <c r="C509" s="12" t="s">
        <v>343</v>
      </c>
      <c r="D509" s="11" t="s">
        <v>7</v>
      </c>
      <c r="E509" s="25">
        <v>84.9</v>
      </c>
      <c r="F509" s="25">
        <v>17.829999999999998</v>
      </c>
      <c r="G509" s="25">
        <f t="shared" si="28"/>
        <v>102.73</v>
      </c>
      <c r="H509" s="9" t="s">
        <v>8</v>
      </c>
    </row>
    <row r="510" spans="1:8" s="49" customFormat="1" ht="12.75" customHeight="1">
      <c r="A510" s="44">
        <v>44181</v>
      </c>
      <c r="B510" s="27" t="s">
        <v>2407</v>
      </c>
      <c r="C510" s="29" t="s">
        <v>266</v>
      </c>
      <c r="D510" s="11" t="s">
        <v>27</v>
      </c>
      <c r="E510" s="25">
        <v>376.98</v>
      </c>
      <c r="F510" s="25">
        <v>0</v>
      </c>
      <c r="G510" s="25">
        <v>376.98</v>
      </c>
      <c r="H510" s="54" t="s">
        <v>8</v>
      </c>
    </row>
    <row r="511" spans="1:8" s="21" customFormat="1" ht="21" customHeight="1">
      <c r="A511" s="4">
        <v>44181</v>
      </c>
      <c r="B511" s="5">
        <v>62170822</v>
      </c>
      <c r="C511" s="12" t="s">
        <v>264</v>
      </c>
      <c r="D511" s="11" t="s">
        <v>27</v>
      </c>
      <c r="E511" s="25">
        <v>28.47</v>
      </c>
      <c r="F511" s="25">
        <v>5.98</v>
      </c>
      <c r="G511" s="25">
        <f>E511+F511</f>
        <v>34.450000000000003</v>
      </c>
      <c r="H511" s="12" t="s">
        <v>8</v>
      </c>
    </row>
    <row r="512" spans="1:8" s="21" customFormat="1" ht="20.149999999999999" customHeight="1">
      <c r="A512" s="4">
        <v>44181</v>
      </c>
      <c r="B512" s="10" t="s">
        <v>2507</v>
      </c>
      <c r="C512" s="14" t="s">
        <v>1756</v>
      </c>
      <c r="D512" s="11" t="s">
        <v>1757</v>
      </c>
      <c r="E512" s="25">
        <v>600</v>
      </c>
      <c r="F512" s="25">
        <v>126</v>
      </c>
      <c r="G512" s="25">
        <f>E512+F512</f>
        <v>726</v>
      </c>
      <c r="H512" s="9" t="s">
        <v>369</v>
      </c>
    </row>
    <row r="513" spans="1:8" s="61" customFormat="1" ht="20.149999999999999" customHeight="1">
      <c r="A513" s="4">
        <v>44181</v>
      </c>
      <c r="B513" s="18" t="s">
        <v>2461</v>
      </c>
      <c r="C513" s="15" t="s">
        <v>2459</v>
      </c>
      <c r="D513" s="17" t="s">
        <v>2460</v>
      </c>
      <c r="E513" s="25">
        <v>150</v>
      </c>
      <c r="F513" s="25">
        <v>31.5</v>
      </c>
      <c r="G513" s="25">
        <v>181.5</v>
      </c>
      <c r="H513" s="9" t="s">
        <v>966</v>
      </c>
    </row>
    <row r="514" spans="1:8" s="62" customFormat="1" ht="14.25" customHeight="1">
      <c r="A514" s="4">
        <v>44181</v>
      </c>
      <c r="B514" s="5" t="s">
        <v>2265</v>
      </c>
      <c r="C514" s="12" t="s">
        <v>2266</v>
      </c>
      <c r="D514" s="11" t="s">
        <v>2267</v>
      </c>
      <c r="E514" s="25">
        <v>119.8</v>
      </c>
      <c r="F514" s="25">
        <v>25.15</v>
      </c>
      <c r="G514" s="25">
        <f t="shared" ref="G514:G520" si="29">E514+F514</f>
        <v>144.94999999999999</v>
      </c>
      <c r="H514" s="9" t="s">
        <v>2253</v>
      </c>
    </row>
    <row r="515" spans="1:8" s="61" customFormat="1" ht="15" customHeight="1">
      <c r="A515" s="4">
        <v>44181</v>
      </c>
      <c r="B515" s="18" t="s">
        <v>2268</v>
      </c>
      <c r="C515" s="15" t="s">
        <v>2266</v>
      </c>
      <c r="D515" s="17" t="s">
        <v>2267</v>
      </c>
      <c r="E515" s="25">
        <v>247.9</v>
      </c>
      <c r="F515" s="25">
        <v>52.05</v>
      </c>
      <c r="G515" s="25">
        <f t="shared" si="29"/>
        <v>299.95</v>
      </c>
      <c r="H515" s="9" t="s">
        <v>2253</v>
      </c>
    </row>
    <row r="516" spans="1:8" s="61" customFormat="1" ht="14.25" customHeight="1">
      <c r="A516" s="23">
        <v>44181</v>
      </c>
      <c r="B516" s="50">
        <v>7058106426</v>
      </c>
      <c r="C516" s="50" t="s">
        <v>347</v>
      </c>
      <c r="D516" s="49" t="s">
        <v>2166</v>
      </c>
      <c r="E516" s="25">
        <v>-1601.62</v>
      </c>
      <c r="F516" s="25">
        <v>-30.46</v>
      </c>
      <c r="G516" s="25">
        <f t="shared" si="29"/>
        <v>-1632.08</v>
      </c>
      <c r="H516" s="9" t="s">
        <v>41</v>
      </c>
    </row>
    <row r="517" spans="1:8" s="62" customFormat="1" ht="14.9" customHeight="1">
      <c r="A517" s="4">
        <v>44181</v>
      </c>
      <c r="B517" s="21">
        <v>7059051834</v>
      </c>
      <c r="C517" s="21" t="s">
        <v>347</v>
      </c>
      <c r="D517" s="21" t="s">
        <v>2163</v>
      </c>
      <c r="E517" s="25">
        <v>1746.67</v>
      </c>
      <c r="F517" s="25">
        <v>366.8</v>
      </c>
      <c r="G517" s="25">
        <f t="shared" si="29"/>
        <v>2113.4700000000003</v>
      </c>
      <c r="H517" s="9" t="s">
        <v>41</v>
      </c>
    </row>
    <row r="518" spans="1:8" s="50" customFormat="1" ht="15" customHeight="1">
      <c r="A518" s="23">
        <v>44181</v>
      </c>
      <c r="B518" s="50">
        <v>7058106427</v>
      </c>
      <c r="C518" s="50" t="s">
        <v>347</v>
      </c>
      <c r="D518" s="49" t="s">
        <v>2167</v>
      </c>
      <c r="E518" s="25">
        <v>-145.05000000000001</v>
      </c>
      <c r="F518" s="25">
        <v>-30.46</v>
      </c>
      <c r="G518" s="25">
        <f t="shared" si="29"/>
        <v>-175.51000000000002</v>
      </c>
      <c r="H518" s="9" t="s">
        <v>41</v>
      </c>
    </row>
    <row r="519" spans="1:8" s="61" customFormat="1" ht="21" customHeight="1">
      <c r="A519" s="23">
        <v>44181</v>
      </c>
      <c r="B519" s="18" t="s">
        <v>2182</v>
      </c>
      <c r="C519" s="31" t="s">
        <v>2180</v>
      </c>
      <c r="D519" s="24" t="s">
        <v>2181</v>
      </c>
      <c r="E519" s="25">
        <v>3310.96</v>
      </c>
      <c r="F519" s="25">
        <v>695.3</v>
      </c>
      <c r="G519" s="25">
        <f t="shared" si="29"/>
        <v>4006.26</v>
      </c>
      <c r="H519" s="9" t="s">
        <v>2134</v>
      </c>
    </row>
    <row r="520" spans="1:8" s="21" customFormat="1" ht="14.9" customHeight="1">
      <c r="A520" s="4">
        <v>44181</v>
      </c>
      <c r="B520" s="5">
        <v>40975</v>
      </c>
      <c r="C520" s="12" t="s">
        <v>1841</v>
      </c>
      <c r="D520" s="11" t="s">
        <v>2422</v>
      </c>
      <c r="E520" s="25">
        <v>1739.61</v>
      </c>
      <c r="F520" s="25">
        <v>365.32</v>
      </c>
      <c r="G520" s="25">
        <f t="shared" si="29"/>
        <v>2104.9299999999998</v>
      </c>
      <c r="H520" s="9" t="s">
        <v>470</v>
      </c>
    </row>
    <row r="521" spans="1:8" s="21" customFormat="1" ht="14.9" customHeight="1">
      <c r="A521" s="4">
        <v>44181</v>
      </c>
      <c r="B521" s="5">
        <v>204607</v>
      </c>
      <c r="C521" s="14" t="s">
        <v>362</v>
      </c>
      <c r="D521" s="11" t="s">
        <v>2306</v>
      </c>
      <c r="E521" s="25">
        <v>4008</v>
      </c>
      <c r="F521" s="25">
        <v>841.68</v>
      </c>
      <c r="G521" s="25">
        <v>4849.68</v>
      </c>
      <c r="H521" s="54" t="s">
        <v>41</v>
      </c>
    </row>
    <row r="522" spans="1:8" ht="14.9" customHeight="1">
      <c r="A522" s="4">
        <v>44182</v>
      </c>
      <c r="B522" s="5" t="s">
        <v>2046</v>
      </c>
      <c r="C522" s="12" t="s">
        <v>52</v>
      </c>
      <c r="D522" s="11" t="s">
        <v>1789</v>
      </c>
      <c r="E522" s="25">
        <v>1456.67</v>
      </c>
      <c r="F522" s="25">
        <v>305.89999999999998</v>
      </c>
      <c r="G522" s="25">
        <f>E522+F522</f>
        <v>1762.5700000000002</v>
      </c>
      <c r="H522" s="54" t="s">
        <v>46</v>
      </c>
    </row>
    <row r="523" spans="1:8" s="61" customFormat="1" ht="14.9" customHeight="1">
      <c r="A523" s="23">
        <v>44182</v>
      </c>
      <c r="B523" s="18" t="s">
        <v>2381</v>
      </c>
      <c r="C523" s="26" t="s">
        <v>107</v>
      </c>
      <c r="D523" s="17" t="s">
        <v>27</v>
      </c>
      <c r="E523" s="25">
        <v>77.66</v>
      </c>
      <c r="F523" s="25">
        <v>16.309999999999999</v>
      </c>
      <c r="G523" s="25">
        <f>E523+F523</f>
        <v>93.97</v>
      </c>
      <c r="H523" s="9" t="s">
        <v>8</v>
      </c>
    </row>
    <row r="524" spans="1:8" s="21" customFormat="1" ht="15" customHeight="1">
      <c r="A524" s="4">
        <v>44182</v>
      </c>
      <c r="B524" s="5" t="s">
        <v>2396</v>
      </c>
      <c r="C524" s="12" t="s">
        <v>52</v>
      </c>
      <c r="D524" s="11" t="s">
        <v>1789</v>
      </c>
      <c r="E524" s="25">
        <v>71.73</v>
      </c>
      <c r="F524" s="25">
        <v>15.06</v>
      </c>
      <c r="G524" s="25">
        <f>E524+F524</f>
        <v>86.79</v>
      </c>
      <c r="H524" s="54" t="s">
        <v>46</v>
      </c>
    </row>
    <row r="525" spans="1:8" s="21" customFormat="1" ht="23.25" customHeight="1">
      <c r="A525" s="4">
        <v>44182</v>
      </c>
      <c r="B525" s="5">
        <v>204608</v>
      </c>
      <c r="C525" s="14" t="s">
        <v>362</v>
      </c>
      <c r="D525" s="11" t="s">
        <v>2486</v>
      </c>
      <c r="E525" s="25">
        <v>1120</v>
      </c>
      <c r="F525" s="25">
        <v>235.2</v>
      </c>
      <c r="G525" s="25">
        <v>1355.2</v>
      </c>
      <c r="H525" s="54" t="s">
        <v>235</v>
      </c>
    </row>
    <row r="526" spans="1:8" s="21" customFormat="1" ht="23.25" customHeight="1">
      <c r="A526" s="4">
        <v>44183</v>
      </c>
      <c r="B526" s="5">
        <v>2031507</v>
      </c>
      <c r="C526" s="12" t="s">
        <v>130</v>
      </c>
      <c r="D526" s="11" t="s">
        <v>27</v>
      </c>
      <c r="E526" s="25">
        <v>528.77</v>
      </c>
      <c r="F526" s="25">
        <v>111.04</v>
      </c>
      <c r="G526" s="25">
        <f>E526+F526</f>
        <v>639.80999999999995</v>
      </c>
      <c r="H526" s="12" t="s">
        <v>8</v>
      </c>
    </row>
    <row r="527" spans="1:8" s="64" customFormat="1" ht="20.149999999999999" customHeight="1">
      <c r="A527" s="4">
        <v>44183</v>
      </c>
      <c r="B527" s="27" t="s">
        <v>2395</v>
      </c>
      <c r="C527" s="12" t="s">
        <v>1390</v>
      </c>
      <c r="D527" s="24" t="s">
        <v>7</v>
      </c>
      <c r="E527" s="25">
        <v>3688</v>
      </c>
      <c r="F527" s="25">
        <v>0</v>
      </c>
      <c r="G527" s="25">
        <v>3688</v>
      </c>
      <c r="H527" s="54" t="s">
        <v>8</v>
      </c>
    </row>
    <row r="528" spans="1:8" s="64" customFormat="1" ht="14.25" customHeight="1">
      <c r="A528" s="4">
        <v>44183</v>
      </c>
      <c r="B528" s="34">
        <v>206724</v>
      </c>
      <c r="C528" s="14" t="s">
        <v>458</v>
      </c>
      <c r="D528" s="24" t="s">
        <v>7</v>
      </c>
      <c r="E528" s="25">
        <v>226.56</v>
      </c>
      <c r="F528" s="25">
        <v>47.58</v>
      </c>
      <c r="G528" s="25">
        <f>E528+F528</f>
        <v>274.14</v>
      </c>
      <c r="H528" s="54" t="s">
        <v>8</v>
      </c>
    </row>
    <row r="529" spans="1:8" s="61" customFormat="1" ht="14.25" customHeight="1">
      <c r="A529" s="23">
        <v>44183</v>
      </c>
      <c r="B529" s="18" t="s">
        <v>2482</v>
      </c>
      <c r="C529" s="15" t="s">
        <v>460</v>
      </c>
      <c r="D529" s="17" t="s">
        <v>461</v>
      </c>
      <c r="E529" s="25">
        <v>51.9</v>
      </c>
      <c r="F529" s="25">
        <v>0</v>
      </c>
      <c r="G529" s="25">
        <v>51.9</v>
      </c>
      <c r="H529" s="9" t="s">
        <v>95</v>
      </c>
    </row>
    <row r="530" spans="1:8" s="61" customFormat="1" ht="13.5" customHeight="1">
      <c r="A530" s="23">
        <v>44183</v>
      </c>
      <c r="B530" s="18" t="s">
        <v>1470</v>
      </c>
      <c r="C530" s="15" t="s">
        <v>1456</v>
      </c>
      <c r="D530" s="17" t="s">
        <v>1471</v>
      </c>
      <c r="E530" s="25">
        <v>550</v>
      </c>
      <c r="F530" s="25">
        <v>115.5</v>
      </c>
      <c r="G530" s="25">
        <f>+E530+F530</f>
        <v>665.5</v>
      </c>
      <c r="H530" s="9" t="s">
        <v>369</v>
      </c>
    </row>
    <row r="531" spans="1:8" s="21" customFormat="1" ht="13.5" customHeight="1">
      <c r="A531" s="4">
        <v>44183</v>
      </c>
      <c r="B531" s="10">
        <v>201372</v>
      </c>
      <c r="C531" s="12" t="s">
        <v>1661</v>
      </c>
      <c r="D531" s="11" t="s">
        <v>1665</v>
      </c>
      <c r="E531" s="25">
        <v>4885</v>
      </c>
      <c r="F531" s="25">
        <v>1025.8499999999999</v>
      </c>
      <c r="G531" s="25">
        <f>E531+F531</f>
        <v>5910.85</v>
      </c>
      <c r="H531" s="9" t="s">
        <v>41</v>
      </c>
    </row>
    <row r="532" spans="1:8" s="62" customFormat="1" ht="20.149999999999999" customHeight="1">
      <c r="A532" s="4">
        <v>44185</v>
      </c>
      <c r="B532" s="5" t="s">
        <v>1363</v>
      </c>
      <c r="C532" s="12" t="s">
        <v>1139</v>
      </c>
      <c r="D532" s="11" t="s">
        <v>1362</v>
      </c>
      <c r="E532" s="25">
        <v>27.58</v>
      </c>
      <c r="F532" s="25">
        <v>0</v>
      </c>
      <c r="G532" s="25">
        <v>27.58</v>
      </c>
      <c r="H532" s="54" t="s">
        <v>1171</v>
      </c>
    </row>
    <row r="533" spans="1:8" s="62" customFormat="1" ht="14.9" customHeight="1">
      <c r="A533" s="4">
        <v>44185</v>
      </c>
      <c r="B533" s="5" t="s">
        <v>1365</v>
      </c>
      <c r="C533" s="12" t="s">
        <v>1139</v>
      </c>
      <c r="D533" s="11" t="s">
        <v>1364</v>
      </c>
      <c r="E533" s="25">
        <v>20.75</v>
      </c>
      <c r="F533" s="25">
        <v>0</v>
      </c>
      <c r="G533" s="25">
        <v>20.75</v>
      </c>
      <c r="H533" s="54" t="s">
        <v>1171</v>
      </c>
    </row>
    <row r="534" spans="1:8" s="64" customFormat="1" ht="14.9" customHeight="1">
      <c r="A534" s="44">
        <v>44185</v>
      </c>
      <c r="B534" s="34">
        <v>850</v>
      </c>
      <c r="C534" s="30" t="s">
        <v>2061</v>
      </c>
      <c r="D534" s="24" t="s">
        <v>27</v>
      </c>
      <c r="E534" s="25">
        <v>266</v>
      </c>
      <c r="F534" s="25">
        <v>55.86</v>
      </c>
      <c r="G534" s="25">
        <f t="shared" ref="G534:G544" si="30">E534+F534</f>
        <v>321.86</v>
      </c>
      <c r="H534" s="54" t="s">
        <v>8</v>
      </c>
    </row>
    <row r="535" spans="1:8" ht="14.9" customHeight="1">
      <c r="A535" s="4">
        <v>44185</v>
      </c>
      <c r="B535" s="5">
        <v>6079008250</v>
      </c>
      <c r="C535" s="14" t="s">
        <v>2469</v>
      </c>
      <c r="D535" s="21" t="s">
        <v>2470</v>
      </c>
      <c r="E535" s="71">
        <v>207.44</v>
      </c>
      <c r="F535" s="71">
        <v>43.56</v>
      </c>
      <c r="G535" s="71">
        <f t="shared" si="30"/>
        <v>251</v>
      </c>
      <c r="H535" s="54" t="s">
        <v>679</v>
      </c>
    </row>
    <row r="536" spans="1:8" s="61" customFormat="1" ht="14.9" customHeight="1">
      <c r="A536" s="23">
        <v>44185</v>
      </c>
      <c r="B536" s="18" t="s">
        <v>2173</v>
      </c>
      <c r="C536" s="26" t="s">
        <v>1439</v>
      </c>
      <c r="D536" s="17" t="s">
        <v>2172</v>
      </c>
      <c r="E536" s="25">
        <v>886.4</v>
      </c>
      <c r="F536" s="25">
        <v>186.19</v>
      </c>
      <c r="G536" s="25">
        <f t="shared" si="30"/>
        <v>1072.5899999999999</v>
      </c>
      <c r="H536" s="9" t="s">
        <v>1335</v>
      </c>
    </row>
    <row r="537" spans="1:8" s="61" customFormat="1" ht="14.9" customHeight="1">
      <c r="A537" s="4">
        <v>44186</v>
      </c>
      <c r="B537" s="18" t="s">
        <v>2330</v>
      </c>
      <c r="C537" s="15" t="s">
        <v>1168</v>
      </c>
      <c r="D537" s="17" t="s">
        <v>27</v>
      </c>
      <c r="E537" s="25">
        <v>269.10000000000002</v>
      </c>
      <c r="F537" s="25">
        <v>56.51</v>
      </c>
      <c r="G537" s="25">
        <f t="shared" si="30"/>
        <v>325.61</v>
      </c>
      <c r="H537" s="9" t="s">
        <v>8</v>
      </c>
    </row>
    <row r="538" spans="1:8" s="62" customFormat="1" ht="14.25" customHeight="1">
      <c r="A538" s="4">
        <v>44186</v>
      </c>
      <c r="B538" s="18">
        <v>7013223</v>
      </c>
      <c r="C538" s="14" t="s">
        <v>2332</v>
      </c>
      <c r="D538" s="11" t="s">
        <v>27</v>
      </c>
      <c r="E538" s="25">
        <v>55.37</v>
      </c>
      <c r="F538" s="25">
        <v>11.63</v>
      </c>
      <c r="G538" s="25">
        <f t="shared" si="30"/>
        <v>67</v>
      </c>
      <c r="H538" s="54" t="s">
        <v>8</v>
      </c>
    </row>
    <row r="539" spans="1:8" s="62" customFormat="1" ht="14.9" customHeight="1">
      <c r="A539" s="4">
        <v>44186</v>
      </c>
      <c r="B539" s="18">
        <v>7013224</v>
      </c>
      <c r="C539" s="14" t="s">
        <v>2332</v>
      </c>
      <c r="D539" s="11" t="s">
        <v>27</v>
      </c>
      <c r="E539" s="25">
        <v>103.29</v>
      </c>
      <c r="F539" s="25">
        <v>21.69</v>
      </c>
      <c r="G539" s="25">
        <f t="shared" si="30"/>
        <v>124.98</v>
      </c>
      <c r="H539" s="54" t="s">
        <v>8</v>
      </c>
    </row>
    <row r="540" spans="1:8" s="21" customFormat="1" ht="16.399999999999999" customHeight="1">
      <c r="A540" s="4">
        <v>44186</v>
      </c>
      <c r="B540" s="5" t="s">
        <v>2342</v>
      </c>
      <c r="C540" s="12" t="s">
        <v>2146</v>
      </c>
      <c r="D540" s="11" t="s">
        <v>2341</v>
      </c>
      <c r="E540" s="25">
        <v>8453</v>
      </c>
      <c r="F540" s="25">
        <v>1775.13</v>
      </c>
      <c r="G540" s="25">
        <f t="shared" si="30"/>
        <v>10228.130000000001</v>
      </c>
      <c r="H540" s="54" t="s">
        <v>79</v>
      </c>
    </row>
    <row r="541" spans="1:8" s="21" customFormat="1" ht="20.149999999999999" customHeight="1">
      <c r="A541" s="4">
        <v>44186</v>
      </c>
      <c r="B541" s="5" t="s">
        <v>2346</v>
      </c>
      <c r="C541" s="14" t="s">
        <v>107</v>
      </c>
      <c r="D541" s="11" t="s">
        <v>27</v>
      </c>
      <c r="E541" s="25">
        <v>7.91</v>
      </c>
      <c r="F541" s="25">
        <v>1.66</v>
      </c>
      <c r="G541" s="25">
        <f t="shared" si="30"/>
        <v>9.57</v>
      </c>
      <c r="H541" s="9" t="s">
        <v>8</v>
      </c>
    </row>
    <row r="542" spans="1:8" s="62" customFormat="1" ht="19.5" customHeight="1">
      <c r="A542" s="4">
        <v>44186</v>
      </c>
      <c r="B542" s="5" t="s">
        <v>2360</v>
      </c>
      <c r="C542" s="14" t="s">
        <v>313</v>
      </c>
      <c r="D542" s="33" t="s">
        <v>27</v>
      </c>
      <c r="E542" s="25">
        <v>250.5</v>
      </c>
      <c r="F542" s="25">
        <v>52.61</v>
      </c>
      <c r="G542" s="25">
        <f t="shared" si="30"/>
        <v>303.11</v>
      </c>
      <c r="H542" s="54" t="s">
        <v>8</v>
      </c>
    </row>
    <row r="543" spans="1:8" s="62" customFormat="1" ht="13.5" customHeight="1">
      <c r="A543" s="4">
        <v>44186</v>
      </c>
      <c r="B543" s="5" t="s">
        <v>2403</v>
      </c>
      <c r="C543" s="12" t="s">
        <v>52</v>
      </c>
      <c r="D543" s="11" t="s">
        <v>2401</v>
      </c>
      <c r="E543" s="25">
        <v>100.46</v>
      </c>
      <c r="F543" s="25">
        <v>21.1</v>
      </c>
      <c r="G543" s="25">
        <f t="shared" si="30"/>
        <v>121.56</v>
      </c>
      <c r="H543" s="54" t="s">
        <v>46</v>
      </c>
    </row>
    <row r="544" spans="1:8" s="64" customFormat="1" ht="14.9" customHeight="1">
      <c r="A544" s="44">
        <v>44186</v>
      </c>
      <c r="B544" s="27" t="s">
        <v>2451</v>
      </c>
      <c r="C544" s="29" t="s">
        <v>52</v>
      </c>
      <c r="D544" s="24" t="s">
        <v>2401</v>
      </c>
      <c r="E544" s="25">
        <v>162.13999999999999</v>
      </c>
      <c r="F544" s="25">
        <v>34.049999999999997</v>
      </c>
      <c r="G544" s="25">
        <f t="shared" si="30"/>
        <v>196.19</v>
      </c>
      <c r="H544" s="54" t="s">
        <v>46</v>
      </c>
    </row>
    <row r="545" spans="1:8" s="21" customFormat="1" ht="14.9" customHeight="1">
      <c r="A545" s="4">
        <v>44186</v>
      </c>
      <c r="B545" s="81" t="s">
        <v>2462</v>
      </c>
      <c r="C545" s="62" t="s">
        <v>2463</v>
      </c>
      <c r="D545" s="62" t="s">
        <v>2464</v>
      </c>
      <c r="E545" s="66">
        <v>132.41999999999999</v>
      </c>
      <c r="F545" s="66">
        <v>27.81</v>
      </c>
      <c r="G545" s="25">
        <v>160.22999999999999</v>
      </c>
      <c r="H545" s="9" t="s">
        <v>369</v>
      </c>
    </row>
    <row r="546" spans="1:8" s="62" customFormat="1" ht="20.149999999999999" customHeight="1">
      <c r="A546" s="4">
        <v>44186</v>
      </c>
      <c r="B546" s="5" t="s">
        <v>2480</v>
      </c>
      <c r="C546" s="12" t="s">
        <v>2324</v>
      </c>
      <c r="D546" s="12" t="s">
        <v>2325</v>
      </c>
      <c r="E546" s="25">
        <v>110</v>
      </c>
      <c r="F546" s="25">
        <v>0</v>
      </c>
      <c r="G546" s="25">
        <v>110</v>
      </c>
      <c r="H546" s="9" t="s">
        <v>685</v>
      </c>
    </row>
    <row r="547" spans="1:8" s="62" customFormat="1" ht="16.399999999999999" customHeight="1">
      <c r="A547" s="4">
        <v>44186</v>
      </c>
      <c r="B547" s="10" t="s">
        <v>951</v>
      </c>
      <c r="C547" s="14" t="s">
        <v>928</v>
      </c>
      <c r="D547" s="11" t="s">
        <v>952</v>
      </c>
      <c r="E547" s="25">
        <v>631.48</v>
      </c>
      <c r="F547" s="25">
        <v>132.61000000000001</v>
      </c>
      <c r="G547" s="25">
        <v>764.09</v>
      </c>
      <c r="H547" s="54" t="s">
        <v>150</v>
      </c>
    </row>
    <row r="548" spans="1:8" ht="14.9" customHeight="1">
      <c r="A548" s="4">
        <v>44186</v>
      </c>
      <c r="B548" s="5" t="s">
        <v>2334</v>
      </c>
      <c r="C548" s="12" t="s">
        <v>339</v>
      </c>
      <c r="D548" s="11" t="s">
        <v>2333</v>
      </c>
      <c r="E548" s="25">
        <v>15226</v>
      </c>
      <c r="F548" s="25">
        <v>3197.46</v>
      </c>
      <c r="G548" s="25">
        <f>E548+F548</f>
        <v>18423.46</v>
      </c>
      <c r="H548" s="9" t="s">
        <v>41</v>
      </c>
    </row>
    <row r="549" spans="1:8" ht="16.399999999999999" customHeight="1">
      <c r="A549" s="4">
        <v>44186</v>
      </c>
      <c r="B549" s="5">
        <v>204610</v>
      </c>
      <c r="C549" s="14" t="s">
        <v>362</v>
      </c>
      <c r="D549" s="11" t="s">
        <v>2487</v>
      </c>
      <c r="E549" s="25">
        <v>2862</v>
      </c>
      <c r="F549" s="25">
        <v>601.02</v>
      </c>
      <c r="G549" s="25">
        <v>3463.02</v>
      </c>
      <c r="H549" s="54" t="s">
        <v>134</v>
      </c>
    </row>
    <row r="550" spans="1:8" s="21" customFormat="1" ht="16.399999999999999" customHeight="1">
      <c r="A550" s="4">
        <v>44187</v>
      </c>
      <c r="B550" s="5" t="s">
        <v>2329</v>
      </c>
      <c r="C550" s="12" t="s">
        <v>1168</v>
      </c>
      <c r="D550" s="11" t="s">
        <v>27</v>
      </c>
      <c r="E550" s="25">
        <v>14.8</v>
      </c>
      <c r="F550" s="25">
        <v>3.11</v>
      </c>
      <c r="G550" s="25">
        <f>E550+F550</f>
        <v>17.91</v>
      </c>
      <c r="H550" s="9" t="s">
        <v>8</v>
      </c>
    </row>
    <row r="551" spans="1:8" s="64" customFormat="1" ht="20.149999999999999" customHeight="1">
      <c r="A551" s="4">
        <v>44187</v>
      </c>
      <c r="B551" s="27" t="s">
        <v>2348</v>
      </c>
      <c r="C551" s="14" t="s">
        <v>2347</v>
      </c>
      <c r="D551" s="29" t="s">
        <v>27</v>
      </c>
      <c r="E551" s="25">
        <v>685</v>
      </c>
      <c r="F551" s="25">
        <v>0</v>
      </c>
      <c r="G551" s="25">
        <v>685</v>
      </c>
      <c r="H551" s="9" t="s">
        <v>8</v>
      </c>
    </row>
    <row r="552" spans="1:8" ht="14.25" customHeight="1">
      <c r="A552" s="4">
        <v>44187</v>
      </c>
      <c r="B552" s="5">
        <v>617281</v>
      </c>
      <c r="C552" s="29" t="s">
        <v>1168</v>
      </c>
      <c r="D552" s="24" t="s">
        <v>1169</v>
      </c>
      <c r="E552" s="25">
        <v>1426.5</v>
      </c>
      <c r="F552" s="25">
        <v>299.57</v>
      </c>
      <c r="G552" s="25">
        <f>E552+F552</f>
        <v>1726.07</v>
      </c>
      <c r="H552" s="9" t="s">
        <v>8</v>
      </c>
    </row>
    <row r="553" spans="1:8" ht="14.9" customHeight="1">
      <c r="A553" s="4">
        <v>44187</v>
      </c>
      <c r="B553" s="10" t="s">
        <v>2406</v>
      </c>
      <c r="C553" s="30" t="s">
        <v>255</v>
      </c>
      <c r="D553" s="24" t="s">
        <v>7</v>
      </c>
      <c r="E553" s="25">
        <v>1939.3</v>
      </c>
      <c r="F553" s="25">
        <v>0</v>
      </c>
      <c r="G553" s="25">
        <v>1939.3</v>
      </c>
      <c r="H553" s="9" t="s">
        <v>8</v>
      </c>
    </row>
    <row r="554" spans="1:8" s="62" customFormat="1" ht="14.9" customHeight="1">
      <c r="A554" s="4">
        <v>44187</v>
      </c>
      <c r="B554" s="5">
        <v>4090829906</v>
      </c>
      <c r="C554" s="14" t="s">
        <v>107</v>
      </c>
      <c r="D554" s="11" t="s">
        <v>27</v>
      </c>
      <c r="E554" s="25">
        <v>93.94</v>
      </c>
      <c r="F554" s="25">
        <v>19.73</v>
      </c>
      <c r="G554" s="25">
        <f>E554+F554</f>
        <v>113.67</v>
      </c>
      <c r="H554" s="9" t="s">
        <v>8</v>
      </c>
    </row>
    <row r="555" spans="1:8" s="21" customFormat="1" ht="14.25" customHeight="1">
      <c r="A555" s="4">
        <v>44187</v>
      </c>
      <c r="B555" s="5" t="s">
        <v>2481</v>
      </c>
      <c r="C555" s="12" t="s">
        <v>2324</v>
      </c>
      <c r="D555" s="29" t="s">
        <v>2325</v>
      </c>
      <c r="E555" s="25">
        <v>220</v>
      </c>
      <c r="F555" s="25">
        <v>0</v>
      </c>
      <c r="G555" s="25">
        <v>220</v>
      </c>
      <c r="H555" s="9" t="s">
        <v>685</v>
      </c>
    </row>
    <row r="556" spans="1:8" s="62" customFormat="1" ht="14.9" customHeight="1">
      <c r="A556" s="4">
        <v>44187</v>
      </c>
      <c r="B556" s="5" t="s">
        <v>1259</v>
      </c>
      <c r="C556" s="12" t="s">
        <v>1237</v>
      </c>
      <c r="D556" s="12" t="s">
        <v>1260</v>
      </c>
      <c r="E556" s="25">
        <v>240.98</v>
      </c>
      <c r="F556" s="25">
        <v>37.28</v>
      </c>
      <c r="G556" s="25">
        <v>278.26</v>
      </c>
      <c r="H556" s="54" t="s">
        <v>984</v>
      </c>
    </row>
    <row r="557" spans="1:8" s="21" customFormat="1" ht="14.25" customHeight="1">
      <c r="A557" s="4">
        <v>44187</v>
      </c>
      <c r="B557" s="5" t="s">
        <v>2186</v>
      </c>
      <c r="C557" s="12" t="s">
        <v>399</v>
      </c>
      <c r="D557" s="21" t="s">
        <v>2185</v>
      </c>
      <c r="E557" s="25">
        <v>1441.45</v>
      </c>
      <c r="F557" s="25">
        <v>302.7</v>
      </c>
      <c r="G557" s="25">
        <f t="shared" ref="G557:G569" si="31">E557+F557</f>
        <v>1744.15</v>
      </c>
      <c r="H557" s="54" t="s">
        <v>150</v>
      </c>
    </row>
    <row r="558" spans="1:8" s="62" customFormat="1" ht="14.9" customHeight="1">
      <c r="A558" s="4">
        <v>44187</v>
      </c>
      <c r="B558" s="5" t="s">
        <v>2188</v>
      </c>
      <c r="C558" s="12" t="s">
        <v>399</v>
      </c>
      <c r="D558" s="21" t="s">
        <v>2187</v>
      </c>
      <c r="E558" s="25">
        <v>3311.39</v>
      </c>
      <c r="F558" s="25">
        <v>695.39</v>
      </c>
      <c r="G558" s="25">
        <f t="shared" si="31"/>
        <v>4006.7799999999997</v>
      </c>
      <c r="H558" s="54" t="s">
        <v>150</v>
      </c>
    </row>
    <row r="559" spans="1:8" s="50" customFormat="1" ht="14.25" customHeight="1">
      <c r="A559" s="44">
        <v>44187</v>
      </c>
      <c r="B559" s="18" t="s">
        <v>2421</v>
      </c>
      <c r="C559" s="26" t="s">
        <v>2130</v>
      </c>
      <c r="D559" s="11" t="s">
        <v>2420</v>
      </c>
      <c r="E559" s="25">
        <v>1233</v>
      </c>
      <c r="F559" s="25">
        <v>258.93</v>
      </c>
      <c r="G559" s="25">
        <f t="shared" si="31"/>
        <v>1491.93</v>
      </c>
      <c r="H559" s="9" t="s">
        <v>150</v>
      </c>
    </row>
    <row r="560" spans="1:8" s="50" customFormat="1" ht="23.25" customHeight="1">
      <c r="A560" s="44">
        <v>44187</v>
      </c>
      <c r="B560" s="18" t="s">
        <v>2434</v>
      </c>
      <c r="C560" s="15" t="s">
        <v>399</v>
      </c>
      <c r="D560" s="21" t="s">
        <v>2433</v>
      </c>
      <c r="E560" s="25">
        <v>766.65</v>
      </c>
      <c r="F560" s="25">
        <v>161</v>
      </c>
      <c r="G560" s="25">
        <f t="shared" si="31"/>
        <v>927.65</v>
      </c>
      <c r="H560" s="54" t="s">
        <v>150</v>
      </c>
    </row>
    <row r="561" spans="1:8" s="21" customFormat="1" ht="23.25" customHeight="1">
      <c r="A561" s="4">
        <v>44187</v>
      </c>
      <c r="B561" s="5" t="s">
        <v>2443</v>
      </c>
      <c r="C561" s="12" t="s">
        <v>399</v>
      </c>
      <c r="D561" s="21" t="s">
        <v>2442</v>
      </c>
      <c r="E561" s="25">
        <v>2311.88</v>
      </c>
      <c r="F561" s="25">
        <v>485.49</v>
      </c>
      <c r="G561" s="25">
        <f t="shared" si="31"/>
        <v>2797.37</v>
      </c>
      <c r="H561" s="54" t="s">
        <v>150</v>
      </c>
    </row>
    <row r="562" spans="1:8" ht="21" customHeight="1">
      <c r="A562" s="4">
        <v>44187</v>
      </c>
      <c r="B562" s="5" t="s">
        <v>2445</v>
      </c>
      <c r="C562" s="29" t="s">
        <v>399</v>
      </c>
      <c r="D562" s="49" t="s">
        <v>2444</v>
      </c>
      <c r="E562" s="25">
        <v>594.79999999999995</v>
      </c>
      <c r="F562" s="25">
        <v>124.91</v>
      </c>
      <c r="G562" s="25">
        <f t="shared" si="31"/>
        <v>719.70999999999992</v>
      </c>
      <c r="H562" s="54" t="s">
        <v>150</v>
      </c>
    </row>
    <row r="563" spans="1:8" s="21" customFormat="1" ht="14.9" customHeight="1">
      <c r="A563" s="4">
        <v>44187</v>
      </c>
      <c r="B563" s="5" t="s">
        <v>2190</v>
      </c>
      <c r="C563" s="12" t="s">
        <v>399</v>
      </c>
      <c r="D563" s="21" t="s">
        <v>2189</v>
      </c>
      <c r="E563" s="25">
        <v>4407</v>
      </c>
      <c r="F563" s="25">
        <v>925.47</v>
      </c>
      <c r="G563" s="25">
        <f t="shared" si="31"/>
        <v>5332.47</v>
      </c>
      <c r="H563" s="54" t="s">
        <v>1335</v>
      </c>
    </row>
    <row r="564" spans="1:8" s="62" customFormat="1" ht="20.149999999999999" customHeight="1">
      <c r="A564" s="4">
        <v>44187</v>
      </c>
      <c r="B564" s="21" t="s">
        <v>2476</v>
      </c>
      <c r="C564" s="14" t="s">
        <v>2474</v>
      </c>
      <c r="D564" s="21" t="s">
        <v>2475</v>
      </c>
      <c r="E564" s="25">
        <v>256</v>
      </c>
      <c r="F564" s="25">
        <v>53.76</v>
      </c>
      <c r="G564" s="25">
        <f t="shared" si="31"/>
        <v>309.76</v>
      </c>
      <c r="H564" s="9" t="s">
        <v>470</v>
      </c>
    </row>
    <row r="565" spans="1:8" s="61" customFormat="1" ht="14.9" customHeight="1">
      <c r="A565" s="23">
        <v>44188</v>
      </c>
      <c r="B565" s="50">
        <v>47200</v>
      </c>
      <c r="C565" s="15" t="s">
        <v>2034</v>
      </c>
      <c r="D565" s="17" t="s">
        <v>7</v>
      </c>
      <c r="E565" s="25">
        <v>1999.2</v>
      </c>
      <c r="F565" s="25">
        <v>419.83</v>
      </c>
      <c r="G565" s="25">
        <f t="shared" si="31"/>
        <v>2419.0300000000002</v>
      </c>
      <c r="H565" s="54" t="s">
        <v>8</v>
      </c>
    </row>
    <row r="566" spans="1:8" s="21" customFormat="1" ht="14.25" customHeight="1">
      <c r="A566" s="4">
        <v>44188</v>
      </c>
      <c r="B566" s="80" t="s">
        <v>2386</v>
      </c>
      <c r="C566" s="12" t="s">
        <v>1092</v>
      </c>
      <c r="D566" s="11" t="s">
        <v>27</v>
      </c>
      <c r="E566" s="25">
        <v>53.24</v>
      </c>
      <c r="F566" s="25">
        <v>11.18</v>
      </c>
      <c r="G566" s="25">
        <f t="shared" si="31"/>
        <v>64.42</v>
      </c>
      <c r="H566" s="9" t="s">
        <v>8</v>
      </c>
    </row>
    <row r="567" spans="1:8" s="49" customFormat="1" ht="20.149999999999999" customHeight="1">
      <c r="A567" s="44">
        <v>44188</v>
      </c>
      <c r="B567" s="27" t="s">
        <v>2251</v>
      </c>
      <c r="C567" s="14" t="s">
        <v>2249</v>
      </c>
      <c r="D567" s="24" t="s">
        <v>2250</v>
      </c>
      <c r="E567" s="25">
        <v>12440</v>
      </c>
      <c r="F567" s="25">
        <v>2612.4</v>
      </c>
      <c r="G567" s="25">
        <f t="shared" si="31"/>
        <v>15052.4</v>
      </c>
      <c r="H567" s="9" t="s">
        <v>150</v>
      </c>
    </row>
    <row r="568" spans="1:8" s="21" customFormat="1" ht="14.9" customHeight="1">
      <c r="A568" s="20">
        <v>44188</v>
      </c>
      <c r="B568" s="21">
        <v>14939</v>
      </c>
      <c r="C568" s="12" t="s">
        <v>1659</v>
      </c>
      <c r="D568" s="21" t="s">
        <v>1660</v>
      </c>
      <c r="E568" s="25">
        <v>17790</v>
      </c>
      <c r="F568" s="25">
        <v>3735.9</v>
      </c>
      <c r="G568" s="25">
        <f t="shared" si="31"/>
        <v>21525.9</v>
      </c>
      <c r="H568" s="54" t="s">
        <v>41</v>
      </c>
    </row>
    <row r="569" spans="1:8" s="49" customFormat="1" ht="20.149999999999999" customHeight="1">
      <c r="A569" s="44">
        <v>44188</v>
      </c>
      <c r="B569" s="34" t="s">
        <v>2494</v>
      </c>
      <c r="C569" s="14" t="s">
        <v>928</v>
      </c>
      <c r="D569" s="24" t="s">
        <v>2492</v>
      </c>
      <c r="E569" s="25">
        <v>-5571</v>
      </c>
      <c r="F569" s="25">
        <v>-1169.98</v>
      </c>
      <c r="G569" s="25">
        <f t="shared" si="31"/>
        <v>-6740.98</v>
      </c>
      <c r="H569" s="54" t="s">
        <v>2001</v>
      </c>
    </row>
    <row r="570" spans="1:8" s="49" customFormat="1" ht="14.9" customHeight="1">
      <c r="A570" s="44">
        <v>44193</v>
      </c>
      <c r="B570" s="27" t="s">
        <v>706</v>
      </c>
      <c r="C570" s="12" t="s">
        <v>683</v>
      </c>
      <c r="D570" s="24" t="s">
        <v>707</v>
      </c>
      <c r="E570" s="25">
        <v>1190</v>
      </c>
      <c r="F570" s="25">
        <v>249.9</v>
      </c>
      <c r="G570" s="25">
        <v>1439.9</v>
      </c>
      <c r="H570" s="9" t="s">
        <v>369</v>
      </c>
    </row>
    <row r="571" spans="1:8" s="21" customFormat="1" ht="14.9" customHeight="1">
      <c r="A571" s="20">
        <v>44193</v>
      </c>
      <c r="B571" s="21">
        <v>7380287294</v>
      </c>
      <c r="C571" s="21" t="s">
        <v>2138</v>
      </c>
      <c r="D571" s="21" t="s">
        <v>2139</v>
      </c>
      <c r="E571" s="25">
        <v>26171.56</v>
      </c>
      <c r="F571" s="25">
        <v>5496.03</v>
      </c>
      <c r="G571" s="25">
        <f>E571+F571</f>
        <v>31667.59</v>
      </c>
      <c r="H571" s="54" t="s">
        <v>150</v>
      </c>
    </row>
    <row r="572" spans="1:8" s="49" customFormat="1" ht="20.149999999999999" customHeight="1">
      <c r="A572" s="44">
        <v>44193</v>
      </c>
      <c r="B572" s="34">
        <v>605748</v>
      </c>
      <c r="C572" s="14" t="s">
        <v>152</v>
      </c>
      <c r="D572" s="49" t="s">
        <v>2453</v>
      </c>
      <c r="E572" s="25">
        <v>46.93</v>
      </c>
      <c r="F572" s="25">
        <v>9.86</v>
      </c>
      <c r="G572" s="25">
        <v>56.79</v>
      </c>
      <c r="H572" s="54" t="s">
        <v>150</v>
      </c>
    </row>
    <row r="573" spans="1:8" s="21" customFormat="1" ht="14.9" customHeight="1">
      <c r="A573" s="4">
        <v>44193</v>
      </c>
      <c r="B573" s="21">
        <v>25640028430</v>
      </c>
      <c r="C573" s="14" t="s">
        <v>2457</v>
      </c>
      <c r="D573" s="50" t="s">
        <v>2458</v>
      </c>
      <c r="E573" s="25">
        <v>685.15</v>
      </c>
      <c r="F573" s="25">
        <v>143.88</v>
      </c>
      <c r="G573" s="53">
        <f t="shared" ref="G573:G583" si="32">E573+F573</f>
        <v>829.03</v>
      </c>
      <c r="H573" s="54" t="s">
        <v>150</v>
      </c>
    </row>
    <row r="574" spans="1:8" s="62" customFormat="1" ht="20.149999999999999" customHeight="1">
      <c r="A574" s="4">
        <v>44193</v>
      </c>
      <c r="B574" s="21">
        <v>204097</v>
      </c>
      <c r="C574" s="15" t="s">
        <v>1439</v>
      </c>
      <c r="D574" s="21" t="s">
        <v>2411</v>
      </c>
      <c r="E574" s="25">
        <v>11967.2</v>
      </c>
      <c r="F574" s="25">
        <v>2513.11</v>
      </c>
      <c r="G574" s="25">
        <f t="shared" si="32"/>
        <v>14480.310000000001</v>
      </c>
      <c r="H574" s="9" t="s">
        <v>1335</v>
      </c>
    </row>
    <row r="575" spans="1:8" s="61" customFormat="1" ht="14.9" customHeight="1">
      <c r="A575" s="23">
        <v>44194</v>
      </c>
      <c r="B575" s="50" t="s">
        <v>2192</v>
      </c>
      <c r="C575" s="15" t="s">
        <v>399</v>
      </c>
      <c r="D575" s="50" t="s">
        <v>2191</v>
      </c>
      <c r="E575" s="25">
        <v>2597</v>
      </c>
      <c r="F575" s="25">
        <v>545.37</v>
      </c>
      <c r="G575" s="25">
        <f t="shared" si="32"/>
        <v>3142.37</v>
      </c>
      <c r="H575" s="9" t="s">
        <v>150</v>
      </c>
    </row>
    <row r="576" spans="1:8" s="61" customFormat="1" ht="15" customHeight="1">
      <c r="A576" s="23">
        <v>44194</v>
      </c>
      <c r="B576" s="50" t="s">
        <v>2194</v>
      </c>
      <c r="C576" s="15" t="s">
        <v>399</v>
      </c>
      <c r="D576" s="49" t="s">
        <v>2193</v>
      </c>
      <c r="E576" s="25">
        <v>2920.2</v>
      </c>
      <c r="F576" s="25">
        <v>613.24</v>
      </c>
      <c r="G576" s="25">
        <f t="shared" si="32"/>
        <v>3533.4399999999996</v>
      </c>
      <c r="H576" s="9" t="s">
        <v>150</v>
      </c>
    </row>
    <row r="577" spans="1:8" s="62" customFormat="1" ht="14.25" customHeight="1">
      <c r="A577" s="4">
        <v>44194</v>
      </c>
      <c r="B577" s="21" t="s">
        <v>2427</v>
      </c>
      <c r="C577" s="12" t="s">
        <v>2423</v>
      </c>
      <c r="D577" s="21" t="s">
        <v>2426</v>
      </c>
      <c r="E577" s="25">
        <v>5930.92</v>
      </c>
      <c r="F577" s="25">
        <v>1245.49</v>
      </c>
      <c r="G577" s="25">
        <f t="shared" si="32"/>
        <v>7176.41</v>
      </c>
      <c r="H577" s="54" t="s">
        <v>150</v>
      </c>
    </row>
    <row r="578" spans="1:8" s="62" customFormat="1" ht="15" customHeight="1">
      <c r="A578" s="4">
        <v>44194</v>
      </c>
      <c r="B578" s="21" t="s">
        <v>2429</v>
      </c>
      <c r="C578" s="12" t="s">
        <v>399</v>
      </c>
      <c r="D578" s="21" t="s">
        <v>2428</v>
      </c>
      <c r="E578" s="25">
        <v>4126.38</v>
      </c>
      <c r="F578" s="25">
        <v>866.54</v>
      </c>
      <c r="G578" s="25">
        <f t="shared" si="32"/>
        <v>4992.92</v>
      </c>
      <c r="H578" s="54" t="s">
        <v>150</v>
      </c>
    </row>
    <row r="579" spans="1:8" s="64" customFormat="1" ht="15" customHeight="1">
      <c r="A579" s="44">
        <v>44194</v>
      </c>
      <c r="B579" s="49" t="s">
        <v>2436</v>
      </c>
      <c r="C579" s="29" t="s">
        <v>399</v>
      </c>
      <c r="D579" s="49" t="s">
        <v>2435</v>
      </c>
      <c r="E579" s="25">
        <v>2182.15</v>
      </c>
      <c r="F579" s="25">
        <v>458.25</v>
      </c>
      <c r="G579" s="25">
        <f t="shared" si="32"/>
        <v>2640.4</v>
      </c>
      <c r="H579" s="54" t="s">
        <v>150</v>
      </c>
    </row>
    <row r="580" spans="1:8" s="21" customFormat="1" ht="14.25" customHeight="1">
      <c r="A580" s="4">
        <v>44194</v>
      </c>
      <c r="B580" s="21" t="s">
        <v>2441</v>
      </c>
      <c r="C580" s="12" t="s">
        <v>399</v>
      </c>
      <c r="D580" s="21" t="s">
        <v>2440</v>
      </c>
      <c r="E580" s="25">
        <v>566.54999999999995</v>
      </c>
      <c r="F580" s="25">
        <v>118.98</v>
      </c>
      <c r="G580" s="25">
        <f t="shared" si="32"/>
        <v>685.53</v>
      </c>
      <c r="H580" s="54" t="s">
        <v>150</v>
      </c>
    </row>
    <row r="581" spans="1:8" s="21" customFormat="1" ht="20.149999999999999" customHeight="1">
      <c r="A581" s="4">
        <v>44194</v>
      </c>
      <c r="B581" s="21" t="s">
        <v>2447</v>
      </c>
      <c r="C581" s="12" t="s">
        <v>399</v>
      </c>
      <c r="D581" s="21" t="s">
        <v>2446</v>
      </c>
      <c r="E581" s="25">
        <v>3343.95</v>
      </c>
      <c r="F581" s="25">
        <v>702.23</v>
      </c>
      <c r="G581" s="25">
        <f t="shared" si="32"/>
        <v>4046.18</v>
      </c>
      <c r="H581" s="54" t="s">
        <v>150</v>
      </c>
    </row>
    <row r="582" spans="1:8" s="21" customFormat="1" ht="20.149999999999999" customHeight="1">
      <c r="A582" s="4">
        <v>44194</v>
      </c>
      <c r="B582" s="21" t="s">
        <v>2425</v>
      </c>
      <c r="C582" s="12" t="s">
        <v>2423</v>
      </c>
      <c r="D582" s="21" t="s">
        <v>2424</v>
      </c>
      <c r="E582" s="25">
        <v>10570.59</v>
      </c>
      <c r="F582" s="25">
        <v>2219.8200000000002</v>
      </c>
      <c r="G582" s="25">
        <f t="shared" si="32"/>
        <v>12790.41</v>
      </c>
      <c r="H582" s="9" t="s">
        <v>1335</v>
      </c>
    </row>
    <row r="583" spans="1:8" s="21" customFormat="1" ht="20.149999999999999" customHeight="1">
      <c r="A583" s="4">
        <v>44195</v>
      </c>
      <c r="B583" s="5" t="s">
        <v>2382</v>
      </c>
      <c r="C583" s="14" t="s">
        <v>107</v>
      </c>
      <c r="D583" s="11" t="s">
        <v>27</v>
      </c>
      <c r="E583" s="25">
        <v>157</v>
      </c>
      <c r="F583" s="25">
        <v>32.97</v>
      </c>
      <c r="G583" s="25">
        <f t="shared" si="32"/>
        <v>189.97</v>
      </c>
      <c r="H583" s="9" t="s">
        <v>8</v>
      </c>
    </row>
    <row r="584" spans="1:8" s="21" customFormat="1" ht="20.149999999999999" customHeight="1">
      <c r="A584" s="4">
        <v>44195</v>
      </c>
      <c r="B584" s="5" t="s">
        <v>456</v>
      </c>
      <c r="C584" s="12" t="s">
        <v>1064</v>
      </c>
      <c r="D584" s="12" t="s">
        <v>1166</v>
      </c>
      <c r="E584" s="25">
        <v>420.23</v>
      </c>
      <c r="F584" s="25">
        <v>88.25</v>
      </c>
      <c r="G584" s="25">
        <v>508.48</v>
      </c>
      <c r="H584" s="9" t="s">
        <v>369</v>
      </c>
    </row>
    <row r="585" spans="1:8" s="21" customFormat="1" ht="12.75" customHeight="1">
      <c r="A585" s="4">
        <v>44195</v>
      </c>
      <c r="B585" s="5" t="s">
        <v>1016</v>
      </c>
      <c r="C585" s="40" t="s">
        <v>982</v>
      </c>
      <c r="D585" s="14" t="s">
        <v>1017</v>
      </c>
      <c r="E585" s="25">
        <v>1294</v>
      </c>
      <c r="F585" s="25">
        <v>271.74</v>
      </c>
      <c r="G585" s="25">
        <v>1565.74</v>
      </c>
      <c r="H585" s="54" t="s">
        <v>984</v>
      </c>
    </row>
    <row r="586" spans="1:8" s="21" customFormat="1" ht="20.149999999999999" customHeight="1">
      <c r="A586" s="4">
        <v>44195</v>
      </c>
      <c r="B586" s="5" t="s">
        <v>1018</v>
      </c>
      <c r="C586" s="40" t="s">
        <v>982</v>
      </c>
      <c r="D586" s="14" t="s">
        <v>1017</v>
      </c>
      <c r="E586" s="25">
        <v>186.8</v>
      </c>
      <c r="F586" s="25">
        <v>39.229999999999997</v>
      </c>
      <c r="G586" s="25">
        <f>E586+F586</f>
        <v>226.03</v>
      </c>
      <c r="H586" s="54" t="s">
        <v>984</v>
      </c>
    </row>
    <row r="587" spans="1:8" s="62" customFormat="1" ht="20.149999999999999" customHeight="1">
      <c r="A587" s="4">
        <v>44195</v>
      </c>
      <c r="B587" s="10">
        <v>2012006</v>
      </c>
      <c r="C587" s="14" t="s">
        <v>217</v>
      </c>
      <c r="D587" s="11" t="s">
        <v>231</v>
      </c>
      <c r="E587" s="25">
        <v>5550</v>
      </c>
      <c r="F587" s="25">
        <v>1165.5</v>
      </c>
      <c r="G587" s="25">
        <f>E587+F587</f>
        <v>6715.5</v>
      </c>
      <c r="H587" s="9" t="s">
        <v>218</v>
      </c>
    </row>
    <row r="588" spans="1:8" s="21" customFormat="1" ht="15" customHeight="1">
      <c r="A588" s="4">
        <v>44195</v>
      </c>
      <c r="B588" s="10">
        <v>13</v>
      </c>
      <c r="C588" s="14" t="s">
        <v>424</v>
      </c>
      <c r="D588" s="11" t="s">
        <v>441</v>
      </c>
      <c r="E588" s="25">
        <v>9111.57</v>
      </c>
      <c r="F588" s="25">
        <v>1913.43</v>
      </c>
      <c r="G588" s="25">
        <v>11025</v>
      </c>
      <c r="H588" s="9" t="s">
        <v>425</v>
      </c>
    </row>
    <row r="589" spans="1:8" s="21" customFormat="1" ht="20.149999999999999" customHeight="1">
      <c r="A589" s="4">
        <v>44221</v>
      </c>
      <c r="B589" s="10" t="s">
        <v>2509</v>
      </c>
      <c r="C589" s="14" t="s">
        <v>732</v>
      </c>
      <c r="D589" s="11" t="s">
        <v>2506</v>
      </c>
      <c r="E589" s="25">
        <v>180</v>
      </c>
      <c r="F589" s="25">
        <v>14.89</v>
      </c>
      <c r="G589" s="25">
        <f t="shared" ref="G589:G609" si="33">E589+F589</f>
        <v>194.89</v>
      </c>
      <c r="H589" s="54" t="s">
        <v>685</v>
      </c>
    </row>
    <row r="590" spans="1:8" s="21" customFormat="1" ht="20.149999999999999" customHeight="1">
      <c r="A590" s="4">
        <v>44201</v>
      </c>
      <c r="B590" s="5" t="s">
        <v>2510</v>
      </c>
      <c r="C590" s="12" t="s">
        <v>343</v>
      </c>
      <c r="D590" s="11" t="s">
        <v>7</v>
      </c>
      <c r="E590" s="25">
        <v>43.4</v>
      </c>
      <c r="F590" s="25">
        <v>9.11</v>
      </c>
      <c r="G590" s="25">
        <f t="shared" si="33"/>
        <v>52.51</v>
      </c>
      <c r="H590" s="9" t="s">
        <v>8</v>
      </c>
    </row>
    <row r="591" spans="1:8" s="21" customFormat="1" ht="20.149999999999999" customHeight="1">
      <c r="A591" s="4">
        <v>44211</v>
      </c>
      <c r="B591" s="21">
        <v>7061913673</v>
      </c>
      <c r="C591" s="12" t="s">
        <v>347</v>
      </c>
      <c r="D591" s="21" t="s">
        <v>27</v>
      </c>
      <c r="E591" s="25">
        <v>78.849999999999994</v>
      </c>
      <c r="F591" s="25">
        <v>16.559999999999999</v>
      </c>
      <c r="G591" s="25">
        <f t="shared" si="33"/>
        <v>95.41</v>
      </c>
      <c r="H591" s="9" t="s">
        <v>8</v>
      </c>
    </row>
    <row r="592" spans="1:8" s="21" customFormat="1" ht="20.149999999999999" customHeight="1">
      <c r="A592" s="4">
        <v>44204</v>
      </c>
      <c r="B592" s="5" t="s">
        <v>2511</v>
      </c>
      <c r="C592" s="12" t="s">
        <v>264</v>
      </c>
      <c r="D592" s="11" t="s">
        <v>27</v>
      </c>
      <c r="E592" s="25">
        <v>9.32</v>
      </c>
      <c r="F592" s="25">
        <v>1.96</v>
      </c>
      <c r="G592" s="25">
        <f t="shared" si="33"/>
        <v>11.280000000000001</v>
      </c>
      <c r="H592" s="12" t="s">
        <v>8</v>
      </c>
    </row>
    <row r="593" spans="1:8" s="21" customFormat="1" ht="20.149999999999999" customHeight="1">
      <c r="A593" s="4">
        <v>44211</v>
      </c>
      <c r="B593" s="21">
        <v>7061913674</v>
      </c>
      <c r="C593" s="12" t="s">
        <v>347</v>
      </c>
      <c r="D593" s="21" t="s">
        <v>27</v>
      </c>
      <c r="E593" s="25">
        <v>62</v>
      </c>
      <c r="F593" s="25">
        <v>13.02</v>
      </c>
      <c r="G593" s="25">
        <f t="shared" si="33"/>
        <v>75.02</v>
      </c>
      <c r="H593" s="9" t="s">
        <v>8</v>
      </c>
    </row>
    <row r="594" spans="1:8" s="21" customFormat="1" ht="20.149999999999999" customHeight="1">
      <c r="A594" s="4">
        <v>44032</v>
      </c>
      <c r="B594" s="10">
        <v>2000212</v>
      </c>
      <c r="C594" s="14" t="s">
        <v>2512</v>
      </c>
      <c r="D594" s="21" t="s">
        <v>2513</v>
      </c>
      <c r="E594" s="25">
        <v>5000</v>
      </c>
      <c r="F594" s="25">
        <v>1050</v>
      </c>
      <c r="G594" s="25">
        <f t="shared" si="33"/>
        <v>6050</v>
      </c>
      <c r="H594" s="54" t="s">
        <v>369</v>
      </c>
    </row>
    <row r="595" spans="1:8" s="21" customFormat="1" ht="14.9" customHeight="1">
      <c r="A595" s="4">
        <v>44195</v>
      </c>
      <c r="B595" s="10">
        <v>2000073327</v>
      </c>
      <c r="C595" s="14" t="s">
        <v>751</v>
      </c>
      <c r="D595" s="11" t="s">
        <v>763</v>
      </c>
      <c r="E595" s="25">
        <v>441.88</v>
      </c>
      <c r="F595" s="25">
        <v>92.79</v>
      </c>
      <c r="G595" s="25">
        <f t="shared" si="33"/>
        <v>534.66999999999996</v>
      </c>
      <c r="H595" s="54" t="s">
        <v>150</v>
      </c>
    </row>
    <row r="596" spans="1:8" s="50" customFormat="1">
      <c r="A596" s="23">
        <v>44195</v>
      </c>
      <c r="B596" s="18" t="s">
        <v>802</v>
      </c>
      <c r="C596" s="15" t="s">
        <v>775</v>
      </c>
      <c r="D596" s="17" t="s">
        <v>803</v>
      </c>
      <c r="E596" s="25">
        <v>3179.69</v>
      </c>
      <c r="F596" s="25">
        <v>667.73</v>
      </c>
      <c r="G596" s="25">
        <f t="shared" si="33"/>
        <v>3847.42</v>
      </c>
      <c r="H596" s="54" t="s">
        <v>150</v>
      </c>
    </row>
    <row r="597" spans="1:8" s="50" customFormat="1" ht="20.149999999999999" customHeight="1">
      <c r="A597" s="23">
        <v>44195</v>
      </c>
      <c r="B597" s="18" t="s">
        <v>1774</v>
      </c>
      <c r="C597" s="15" t="s">
        <v>475</v>
      </c>
      <c r="D597" s="17" t="s">
        <v>1767</v>
      </c>
      <c r="E597" s="25">
        <v>147.46</v>
      </c>
      <c r="F597" s="25">
        <v>30.97</v>
      </c>
      <c r="G597" s="25">
        <f t="shared" si="33"/>
        <v>178.43</v>
      </c>
      <c r="H597" s="9" t="s">
        <v>369</v>
      </c>
    </row>
    <row r="598" spans="1:8" s="50" customFormat="1" ht="20.149999999999999" customHeight="1">
      <c r="A598" s="23">
        <v>44196</v>
      </c>
      <c r="B598" s="18" t="s">
        <v>1570</v>
      </c>
      <c r="C598" s="26" t="s">
        <v>1568</v>
      </c>
      <c r="D598" s="15" t="s">
        <v>1569</v>
      </c>
      <c r="E598" s="25">
        <v>14200</v>
      </c>
      <c r="F598" s="25">
        <v>2982</v>
      </c>
      <c r="G598" s="25">
        <f t="shared" si="33"/>
        <v>17182</v>
      </c>
      <c r="H598" s="9" t="s">
        <v>369</v>
      </c>
    </row>
    <row r="599" spans="1:8" s="61" customFormat="1" ht="20.149999999999999" customHeight="1">
      <c r="A599" s="23">
        <v>44196</v>
      </c>
      <c r="B599" s="50">
        <v>7061908777</v>
      </c>
      <c r="C599" s="50" t="s">
        <v>347</v>
      </c>
      <c r="D599" s="21" t="s">
        <v>27</v>
      </c>
      <c r="E599" s="25">
        <v>29</v>
      </c>
      <c r="F599" s="25">
        <v>6.09</v>
      </c>
      <c r="G599" s="25">
        <f t="shared" si="33"/>
        <v>35.090000000000003</v>
      </c>
      <c r="H599" s="9" t="s">
        <v>8</v>
      </c>
    </row>
    <row r="600" spans="1:8" s="64" customFormat="1" ht="20.149999999999999" customHeight="1">
      <c r="A600" s="44">
        <v>44196</v>
      </c>
      <c r="B600" s="27">
        <v>2032838</v>
      </c>
      <c r="C600" s="29" t="s">
        <v>130</v>
      </c>
      <c r="D600" s="24" t="s">
        <v>27</v>
      </c>
      <c r="E600" s="25">
        <v>123.69</v>
      </c>
      <c r="F600" s="25">
        <v>25.97</v>
      </c>
      <c r="G600" s="25">
        <f t="shared" si="33"/>
        <v>149.66</v>
      </c>
      <c r="H600" s="12" t="s">
        <v>8</v>
      </c>
    </row>
    <row r="601" spans="1:8" s="62" customFormat="1" ht="20.149999999999999" customHeight="1">
      <c r="A601" s="23">
        <v>44196</v>
      </c>
      <c r="B601" s="21">
        <v>7061908779</v>
      </c>
      <c r="C601" s="21" t="s">
        <v>347</v>
      </c>
      <c r="D601" s="21" t="s">
        <v>27</v>
      </c>
      <c r="E601" s="25">
        <v>64.790000000000006</v>
      </c>
      <c r="F601" s="25">
        <v>13.61</v>
      </c>
      <c r="G601" s="25">
        <f t="shared" si="33"/>
        <v>78.400000000000006</v>
      </c>
      <c r="H601" s="9" t="s">
        <v>8</v>
      </c>
    </row>
    <row r="602" spans="1:8" s="62" customFormat="1" ht="20.149999999999999" customHeight="1">
      <c r="A602" s="4">
        <v>44196</v>
      </c>
      <c r="B602" s="21">
        <v>7061908778</v>
      </c>
      <c r="C602" s="21" t="s">
        <v>347</v>
      </c>
      <c r="D602" s="21" t="s">
        <v>27</v>
      </c>
      <c r="E602" s="25">
        <v>355.99</v>
      </c>
      <c r="F602" s="25">
        <v>74.760000000000005</v>
      </c>
      <c r="G602" s="25">
        <f t="shared" si="33"/>
        <v>430.75</v>
      </c>
      <c r="H602" s="9" t="s">
        <v>8</v>
      </c>
    </row>
    <row r="603" spans="1:8" s="21" customFormat="1" ht="20.149999999999999" customHeight="1">
      <c r="A603" s="4">
        <v>44196</v>
      </c>
      <c r="B603" s="5" t="s">
        <v>2391</v>
      </c>
      <c r="C603" s="12" t="s">
        <v>52</v>
      </c>
      <c r="D603" s="11" t="s">
        <v>2392</v>
      </c>
      <c r="E603" s="25">
        <v>-450.97</v>
      </c>
      <c r="F603" s="25">
        <v>-94.7</v>
      </c>
      <c r="G603" s="25">
        <f t="shared" si="33"/>
        <v>-545.67000000000007</v>
      </c>
      <c r="H603" s="54" t="s">
        <v>46</v>
      </c>
    </row>
    <row r="604" spans="1:8" s="50" customFormat="1" ht="20.149999999999999" customHeight="1">
      <c r="A604" s="44">
        <v>44196</v>
      </c>
      <c r="B604" s="50">
        <v>7061908780</v>
      </c>
      <c r="C604" s="50" t="s">
        <v>347</v>
      </c>
      <c r="D604" s="21" t="s">
        <v>27</v>
      </c>
      <c r="E604" s="25">
        <v>314.24</v>
      </c>
      <c r="F604" s="25">
        <v>65.989999999999995</v>
      </c>
      <c r="G604" s="25">
        <f t="shared" si="33"/>
        <v>380.23</v>
      </c>
      <c r="H604" s="9" t="s">
        <v>8</v>
      </c>
    </row>
    <row r="605" spans="1:8" s="49" customFormat="1" ht="20.149999999999999" customHeight="1">
      <c r="A605" s="44">
        <v>44196</v>
      </c>
      <c r="B605" s="27" t="s">
        <v>2409</v>
      </c>
      <c r="C605" s="12" t="s">
        <v>339</v>
      </c>
      <c r="D605" s="24" t="s">
        <v>27</v>
      </c>
      <c r="E605" s="25">
        <v>195.96</v>
      </c>
      <c r="F605" s="25">
        <v>41.15</v>
      </c>
      <c r="G605" s="25">
        <f t="shared" si="33"/>
        <v>237.11</v>
      </c>
      <c r="H605" s="9" t="s">
        <v>8</v>
      </c>
    </row>
    <row r="606" spans="1:8" s="21" customFormat="1" ht="20.149999999999999" customHeight="1">
      <c r="A606" s="4">
        <v>44196</v>
      </c>
      <c r="B606" s="21">
        <v>7061908781</v>
      </c>
      <c r="C606" s="21" t="s">
        <v>347</v>
      </c>
      <c r="D606" s="21" t="s">
        <v>27</v>
      </c>
      <c r="E606" s="25">
        <v>38.5</v>
      </c>
      <c r="F606" s="25">
        <v>8.09</v>
      </c>
      <c r="G606" s="25">
        <f t="shared" si="33"/>
        <v>46.59</v>
      </c>
      <c r="H606" s="9" t="s">
        <v>8</v>
      </c>
    </row>
    <row r="607" spans="1:8" s="21" customFormat="1" ht="20.149999999999999" customHeight="1">
      <c r="A607" s="4">
        <v>44196</v>
      </c>
      <c r="B607" s="5" t="s">
        <v>2410</v>
      </c>
      <c r="C607" s="12" t="s">
        <v>52</v>
      </c>
      <c r="D607" s="11" t="s">
        <v>2401</v>
      </c>
      <c r="E607" s="25">
        <v>86.32</v>
      </c>
      <c r="F607" s="25">
        <v>18.13</v>
      </c>
      <c r="G607" s="25">
        <f t="shared" si="33"/>
        <v>104.44999999999999</v>
      </c>
      <c r="H607" s="54" t="s">
        <v>46</v>
      </c>
    </row>
    <row r="608" spans="1:8" s="49" customFormat="1" ht="18" customHeight="1">
      <c r="A608" s="44">
        <v>44196</v>
      </c>
      <c r="B608" s="27" t="s">
        <v>2479</v>
      </c>
      <c r="C608" s="12" t="s">
        <v>52</v>
      </c>
      <c r="D608" s="24" t="s">
        <v>1789</v>
      </c>
      <c r="E608" s="25">
        <v>64.5</v>
      </c>
      <c r="F608" s="25">
        <v>13.55</v>
      </c>
      <c r="G608" s="25">
        <f t="shared" si="33"/>
        <v>78.05</v>
      </c>
      <c r="H608" s="54" t="s">
        <v>46</v>
      </c>
    </row>
    <row r="609" spans="1:8" s="21" customFormat="1" ht="18" customHeight="1">
      <c r="A609" s="4">
        <v>44196</v>
      </c>
      <c r="B609" s="5" t="s">
        <v>2505</v>
      </c>
      <c r="C609" s="14" t="s">
        <v>44</v>
      </c>
      <c r="D609" s="11" t="s">
        <v>2503</v>
      </c>
      <c r="E609" s="25">
        <v>72.34</v>
      </c>
      <c r="F609" s="25">
        <v>15.19</v>
      </c>
      <c r="G609" s="25">
        <f t="shared" si="33"/>
        <v>87.53</v>
      </c>
      <c r="H609" s="9" t="s">
        <v>46</v>
      </c>
    </row>
    <row r="610" spans="1:8" s="62" customFormat="1" ht="18" customHeight="1">
      <c r="A610" s="4">
        <v>44196</v>
      </c>
      <c r="B610" s="21" t="s">
        <v>422</v>
      </c>
      <c r="C610" s="12" t="s">
        <v>399</v>
      </c>
      <c r="D610" s="11" t="s">
        <v>423</v>
      </c>
      <c r="E610" s="25">
        <v>7814.44</v>
      </c>
      <c r="F610" s="25">
        <v>1641.03</v>
      </c>
      <c r="G610" s="25">
        <v>9455.4699999999993</v>
      </c>
      <c r="H610" s="54" t="s">
        <v>150</v>
      </c>
    </row>
    <row r="611" spans="1:8" s="21" customFormat="1" ht="14.25" customHeight="1">
      <c r="A611" s="4">
        <v>44196</v>
      </c>
      <c r="B611" s="62" t="s">
        <v>494</v>
      </c>
      <c r="C611" s="14" t="s">
        <v>481</v>
      </c>
      <c r="D611" s="21" t="s">
        <v>483</v>
      </c>
      <c r="E611" s="25">
        <v>230</v>
      </c>
      <c r="F611" s="25">
        <v>48.3</v>
      </c>
      <c r="G611" s="25">
        <v>278.3</v>
      </c>
      <c r="H611" s="9" t="s">
        <v>369</v>
      </c>
    </row>
    <row r="612" spans="1:8" s="21" customFormat="1" ht="14.9" customHeight="1">
      <c r="A612" s="4">
        <v>44196</v>
      </c>
      <c r="B612" s="62" t="s">
        <v>542</v>
      </c>
      <c r="C612" s="14" t="s">
        <v>481</v>
      </c>
      <c r="D612" s="11" t="s">
        <v>543</v>
      </c>
      <c r="E612" s="25">
        <v>545.47</v>
      </c>
      <c r="F612" s="25">
        <v>114.55</v>
      </c>
      <c r="G612" s="25">
        <v>660.02</v>
      </c>
      <c r="H612" s="9" t="s">
        <v>369</v>
      </c>
    </row>
    <row r="613" spans="1:8" s="50" customFormat="1" ht="14.25" customHeight="1">
      <c r="A613" s="23">
        <v>44196</v>
      </c>
      <c r="B613" s="50" t="s">
        <v>1411</v>
      </c>
      <c r="C613" s="12" t="s">
        <v>399</v>
      </c>
      <c r="D613" s="11" t="s">
        <v>1412</v>
      </c>
      <c r="E613" s="25">
        <v>1048.27</v>
      </c>
      <c r="F613" s="25">
        <v>220.14</v>
      </c>
      <c r="G613" s="25">
        <f>E613+F613</f>
        <v>1268.4099999999999</v>
      </c>
      <c r="H613" s="54" t="s">
        <v>150</v>
      </c>
    </row>
    <row r="614" spans="1:8" ht="23.25" customHeight="1"/>
    <row r="615" spans="1:8" ht="14.9" customHeight="1"/>
    <row r="616" spans="1:8" ht="14.9" customHeight="1"/>
    <row r="617" spans="1:8" ht="20.149999999999999" customHeight="1"/>
    <row r="618" spans="1:8" ht="14.9" customHeight="1"/>
    <row r="619" spans="1:8" ht="20.149999999999999" customHeight="1"/>
    <row r="620" spans="1:8" ht="20.149999999999999" customHeight="1"/>
    <row r="626" ht="20.149999999999999" customHeight="1"/>
    <row r="629" ht="20.149999999999999" customHeight="1"/>
    <row r="631" ht="14.9" customHeight="1"/>
    <row r="637" ht="12.75" customHeight="1"/>
    <row r="638" ht="12.75" customHeight="1"/>
    <row r="639" ht="12.75" customHeight="1"/>
    <row r="640" ht="15" customHeight="1"/>
    <row r="641" ht="20.149999999999999" customHeight="1"/>
    <row r="642" ht="14.25" customHeight="1"/>
    <row r="643" ht="14.25" customHeight="1"/>
    <row r="661" ht="14.9" customHeight="1"/>
    <row r="666" ht="14.9" customHeight="1"/>
    <row r="667" ht="14.25" customHeight="1"/>
    <row r="668" ht="19.5" customHeight="1"/>
    <row r="669" ht="20.149999999999999" customHeight="1"/>
    <row r="670" ht="14.25" customHeight="1"/>
    <row r="671" ht="14.25" customHeight="1"/>
    <row r="672" ht="20.149999999999999" customHeight="1"/>
    <row r="673" ht="13.5" customHeight="1"/>
    <row r="674" ht="19.5" customHeight="1"/>
    <row r="675" ht="14.9" customHeight="1"/>
    <row r="676" ht="20.149999999999999" customHeight="1"/>
    <row r="677" ht="21" customHeight="1"/>
    <row r="678" ht="14.9" customHeight="1"/>
    <row r="679" ht="14.9" customHeight="1"/>
  </sheetData>
  <autoFilter ref="A4:H613" xr:uid="{59769FF7-2FFB-4617-9286-74C77E6D9297}"/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Q1_2020</vt:lpstr>
      <vt:lpstr>Q2_2020</vt:lpstr>
      <vt:lpstr>Q3_2020</vt:lpstr>
      <vt:lpstr>Q4_2020</vt:lpstr>
      <vt:lpstr>Q1_2020!Área_de_impresión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 Torrecilla</dc:creator>
  <cp:lastModifiedBy>Iván Torrecilla</cp:lastModifiedBy>
  <dcterms:created xsi:type="dcterms:W3CDTF">2021-02-10T11:27:09Z</dcterms:created>
  <dcterms:modified xsi:type="dcterms:W3CDTF">2021-02-10T15:24:16Z</dcterms:modified>
</cp:coreProperties>
</file>